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330" windowHeight="8220"/>
  </bookViews>
  <sheets>
    <sheet name="Phu luc 01" sheetId="1" r:id="rId1"/>
  </sheets>
  <calcPr calcId="144525"/>
</workbook>
</file>

<file path=xl/calcChain.xml><?xml version="1.0" encoding="utf-8"?>
<calcChain xmlns="http://schemas.openxmlformats.org/spreadsheetml/2006/main">
  <c r="K11" i="1" l="1"/>
  <c r="K12" i="1"/>
  <c r="K13" i="1"/>
  <c r="K14" i="1"/>
  <c r="K15" i="1"/>
  <c r="K16" i="1"/>
  <c r="K17" i="1"/>
  <c r="K18" i="1"/>
  <c r="K19" i="1"/>
  <c r="K10" i="1"/>
  <c r="K66" i="1" l="1"/>
  <c r="H66" i="1"/>
  <c r="H65" i="1"/>
  <c r="F64" i="1"/>
  <c r="D64" i="1"/>
  <c r="E64" i="1"/>
  <c r="G64" i="1"/>
  <c r="K74" i="1"/>
  <c r="H74" i="1"/>
  <c r="K73" i="1"/>
  <c r="H73" i="1"/>
  <c r="K72" i="1"/>
  <c r="H72" i="1"/>
  <c r="K71" i="1"/>
  <c r="H71" i="1"/>
  <c r="K70" i="1"/>
  <c r="H70" i="1"/>
  <c r="K69" i="1"/>
  <c r="H69" i="1"/>
  <c r="K68" i="1"/>
  <c r="H68" i="1"/>
  <c r="K67" i="1"/>
  <c r="H67" i="1"/>
  <c r="K65" i="1"/>
  <c r="N64" i="1"/>
  <c r="M64" i="1"/>
  <c r="L64" i="1"/>
  <c r="J64" i="1"/>
  <c r="I64" i="1"/>
  <c r="H64" i="1" s="1"/>
  <c r="C64" i="1"/>
  <c r="K64" i="1" l="1"/>
  <c r="K23" i="1"/>
  <c r="K24" i="1"/>
  <c r="C20" i="1" l="1"/>
  <c r="K21" i="1"/>
  <c r="K22" i="1"/>
  <c r="K25" i="1"/>
  <c r="K26" i="1"/>
  <c r="K27" i="1"/>
  <c r="K28" i="1"/>
  <c r="K29" i="1"/>
  <c r="K30" i="1"/>
  <c r="M20" i="1" l="1"/>
  <c r="D20" i="1"/>
  <c r="N53" i="1" l="1"/>
  <c r="D31" i="1"/>
  <c r="C9" i="1" l="1"/>
  <c r="J53" i="1"/>
  <c r="D53" i="1"/>
  <c r="K52" i="1"/>
  <c r="K43" i="1"/>
  <c r="K44" i="1"/>
  <c r="K45" i="1"/>
  <c r="K46" i="1"/>
  <c r="K47" i="1"/>
  <c r="K48" i="1"/>
  <c r="K49" i="1"/>
  <c r="K50" i="1"/>
  <c r="K51" i="1"/>
  <c r="K32" i="1"/>
  <c r="K33" i="1"/>
  <c r="K34" i="1"/>
  <c r="K35" i="1"/>
  <c r="K36" i="1"/>
  <c r="K39" i="1"/>
  <c r="K41" i="1"/>
  <c r="H21" i="1"/>
  <c r="H22" i="1"/>
  <c r="H23" i="1"/>
  <c r="H24" i="1"/>
  <c r="H25" i="1"/>
  <c r="H26" i="1"/>
  <c r="H27" i="1"/>
  <c r="H28" i="1"/>
  <c r="H29" i="1"/>
  <c r="H30" i="1"/>
  <c r="H32" i="1"/>
  <c r="H33" i="1"/>
  <c r="H34" i="1"/>
  <c r="H35" i="1"/>
  <c r="H36" i="1"/>
  <c r="H37" i="1"/>
  <c r="H38" i="1"/>
  <c r="H39" i="1"/>
  <c r="H40" i="1"/>
  <c r="H41" i="1"/>
  <c r="H43" i="1"/>
  <c r="H44" i="1"/>
  <c r="H45" i="1"/>
  <c r="H46" i="1"/>
  <c r="H47" i="1"/>
  <c r="H48" i="1"/>
  <c r="H49" i="1"/>
  <c r="H50" i="1"/>
  <c r="H51" i="1"/>
  <c r="H52" i="1"/>
  <c r="H54" i="1"/>
  <c r="H55" i="1"/>
  <c r="H56" i="1"/>
  <c r="H57" i="1"/>
  <c r="H58" i="1"/>
  <c r="H59" i="1"/>
  <c r="H60" i="1"/>
  <c r="H61" i="1"/>
  <c r="H62" i="1"/>
  <c r="H63" i="1"/>
  <c r="K54" i="1"/>
  <c r="K55" i="1"/>
  <c r="K56" i="1"/>
  <c r="K57" i="1"/>
  <c r="K58" i="1"/>
  <c r="K59" i="1"/>
  <c r="K60" i="1"/>
  <c r="K61" i="1"/>
  <c r="K62" i="1"/>
  <c r="K63" i="1"/>
  <c r="M40" i="1"/>
  <c r="K40" i="1" s="1"/>
  <c r="M37" i="1"/>
  <c r="K37" i="1" s="1"/>
  <c r="M38" i="1"/>
  <c r="K38" i="1" s="1"/>
  <c r="C42" i="1"/>
  <c r="F20" i="1" l="1"/>
  <c r="G20" i="1"/>
  <c r="F31" i="1"/>
  <c r="G31" i="1"/>
  <c r="F42" i="1"/>
  <c r="G42" i="1"/>
  <c r="F53" i="1"/>
  <c r="G53" i="1"/>
  <c r="I53" i="1"/>
  <c r="H53" i="1" s="1"/>
  <c r="I42" i="1"/>
  <c r="J42" i="1"/>
  <c r="I31" i="1"/>
  <c r="J31" i="1"/>
  <c r="I20" i="1"/>
  <c r="J20" i="1"/>
  <c r="H9" i="1"/>
  <c r="I9" i="1"/>
  <c r="J9" i="1"/>
  <c r="M53" i="1"/>
  <c r="L53" i="1"/>
  <c r="E53" i="1"/>
  <c r="C53" i="1"/>
  <c r="N31" i="1"/>
  <c r="M31" i="1"/>
  <c r="L31" i="1"/>
  <c r="E31" i="1"/>
  <c r="C31" i="1"/>
  <c r="N20" i="1"/>
  <c r="L20" i="1"/>
  <c r="E20" i="1"/>
  <c r="N9" i="1"/>
  <c r="M9" i="1"/>
  <c r="L9" i="1"/>
  <c r="K9" i="1" s="1"/>
  <c r="H31" i="1" l="1"/>
  <c r="K20" i="1"/>
  <c r="K31" i="1"/>
  <c r="H42" i="1"/>
  <c r="K53" i="1"/>
  <c r="H20" i="1"/>
  <c r="E9" i="1"/>
  <c r="D9" i="1"/>
  <c r="G9" i="1"/>
  <c r="F9" i="1" l="1"/>
  <c r="D42" i="1" l="1"/>
  <c r="E42" i="1"/>
  <c r="L42" i="1"/>
  <c r="M42" i="1"/>
  <c r="N42" i="1" l="1"/>
  <c r="K42" i="1" s="1"/>
</calcChain>
</file>

<file path=xl/comments1.xml><?xml version="1.0" encoding="utf-8"?>
<comments xmlns="http://schemas.openxmlformats.org/spreadsheetml/2006/main">
  <authors>
    <author>Author</author>
  </authors>
  <commentList>
    <comment ref="O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O24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O35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O57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<sst xmlns="http://schemas.openxmlformats.org/spreadsheetml/2006/main" count="86" uniqueCount="31">
  <si>
    <t>TT</t>
  </si>
  <si>
    <t>Tổng số hộ</t>
  </si>
  <si>
    <t>Tổng số</t>
  </si>
  <si>
    <t>Dân tộc thiểu số</t>
  </si>
  <si>
    <t>NS tỉnh</t>
  </si>
  <si>
    <t>NS huyện và xã</t>
  </si>
  <si>
    <t>Xã hội hóa</t>
  </si>
  <si>
    <t>Kon Rẫy</t>
  </si>
  <si>
    <t>Đắk Hà</t>
  </si>
  <si>
    <t>Sa Thầy</t>
  </si>
  <si>
    <t>Đắk Glei</t>
  </si>
  <si>
    <t>Đăk Tô</t>
  </si>
  <si>
    <t>Ngọc Hồi</t>
  </si>
  <si>
    <t>TuMơRông</t>
  </si>
  <si>
    <t>Ia H’Drai</t>
  </si>
  <si>
    <t>Huyện/ Thành phố</t>
  </si>
  <si>
    <t>Tp Kon Tum</t>
  </si>
  <si>
    <t>Số điểm tổ chức</t>
  </si>
  <si>
    <t>Kon Plông</t>
  </si>
  <si>
    <t>Tổng toàn tỉnh năm 2019</t>
  </si>
  <si>
    <t>Tổng toàn tỉnh năm 2016</t>
  </si>
  <si>
    <t>Tổng toàn tỉnh năm 2017</t>
  </si>
  <si>
    <t>Tổng toàn tỉnh năm 2018</t>
  </si>
  <si>
    <t>Tổng toàn tỉnh năm 2020</t>
  </si>
  <si>
    <t>Tổng số hộ nhận bánh</t>
  </si>
  <si>
    <t>Hộ người kinh</t>
  </si>
  <si>
    <t>Tổng số hộ tham gia ngày hội BCX</t>
  </si>
  <si>
    <t>Tổng toàn tỉnh năm 2021</t>
  </si>
  <si>
    <t>TỔNG HỢP KẾT QUẢ TỔ CHỨC NGÀY HỘI BÁNH CHƯNG XANH GIAI ĐOẠN 2016 -2021</t>
  </si>
  <si>
    <r>
      <t xml:space="preserve">Kinh phí đã bố trí </t>
    </r>
    <r>
      <rPr>
        <sz val="12"/>
        <rFont val="Times New Roman"/>
        <family val="1"/>
      </rPr>
      <t>(Tr/đ)</t>
    </r>
  </si>
  <si>
    <t>(Kèm theo Báo cáo số 99-BC/TU, ngày  15-7- 2021)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</si>
</sst>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4"/>
      <name val="Times New Roman"/>
      <family val="1"/>
    </font>
    <font>
      <sz val="10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right"/>
    </xf>
    <xf numFmtId="165" fontId="7" fillId="0" borderId="2" xfId="0" applyNumberFormat="1" applyFont="1" applyBorder="1" applyAlignment="1">
      <alignment horizontal="right" vertical="center" wrapText="1"/>
    </xf>
    <xf numFmtId="165" fontId="9" fillId="0" borderId="1" xfId="0" applyNumberFormat="1" applyFont="1" applyBorder="1" applyAlignment="1">
      <alignment horizontal="right"/>
    </xf>
    <xf numFmtId="165" fontId="9" fillId="0" borderId="1" xfId="1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165" fontId="10" fillId="0" borderId="1" xfId="1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top" wrapText="1"/>
    </xf>
    <xf numFmtId="165" fontId="10" fillId="0" borderId="1" xfId="1" applyNumberFormat="1" applyFont="1" applyBorder="1" applyAlignment="1">
      <alignment horizontal="right" vertical="top"/>
    </xf>
    <xf numFmtId="165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right" vertical="center" wrapText="1"/>
    </xf>
    <xf numFmtId="165" fontId="9" fillId="0" borderId="1" xfId="0" applyNumberFormat="1" applyFont="1" applyBorder="1" applyAlignment="1">
      <alignment horizontal="right" vertical="center" wrapText="1"/>
    </xf>
    <xf numFmtId="165" fontId="11" fillId="0" borderId="1" xfId="1" applyNumberFormat="1" applyFont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165" fontId="12" fillId="0" borderId="1" xfId="0" applyNumberFormat="1" applyFont="1" applyBorder="1" applyAlignment="1">
      <alignment horizontal="right"/>
    </xf>
    <xf numFmtId="165" fontId="12" fillId="0" borderId="1" xfId="1" applyNumberFormat="1" applyFont="1" applyBorder="1" applyAlignment="1">
      <alignment horizontal="right" vertical="center"/>
    </xf>
    <xf numFmtId="0" fontId="12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5" fontId="11" fillId="0" borderId="7" xfId="0" applyNumberFormat="1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5" fontId="11" fillId="0" borderId="4" xfId="0" applyNumberFormat="1" applyFont="1" applyBorder="1" applyAlignment="1">
      <alignment horizontal="center" vertical="center" wrapText="1"/>
    </xf>
    <xf numFmtId="165" fontId="11" fillId="0" borderId="5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5" fontId="11" fillId="0" borderId="6" xfId="0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74"/>
  <sheetViews>
    <sheetView tabSelected="1" zoomScale="82" zoomScaleNormal="82" workbookViewId="0">
      <pane ySplit="7" topLeftCell="A35" activePane="bottomLeft" state="frozen"/>
      <selection activeCell="B1" sqref="B1"/>
      <selection pane="bottomLeft" activeCell="A4" sqref="A4:N4"/>
    </sheetView>
  </sheetViews>
  <sheetFormatPr defaultColWidth="9.140625" defaultRowHeight="15.75" outlineLevelRow="2" x14ac:dyDescent="0.25"/>
  <cols>
    <col min="1" max="1" width="4.5703125" style="1" customWidth="1"/>
    <col min="2" max="2" width="15.85546875" style="1" customWidth="1"/>
    <col min="3" max="3" width="8" style="5" customWidth="1"/>
    <col min="4" max="4" width="9.140625" style="5" customWidth="1"/>
    <col min="5" max="5" width="10.5703125" style="5" customWidth="1"/>
    <col min="6" max="6" width="10" style="5" customWidth="1"/>
    <col min="7" max="7" width="8.85546875" style="5" customWidth="1"/>
    <col min="8" max="8" width="9.140625" style="5" customWidth="1"/>
    <col min="9" max="9" width="9.140625" style="5" bestFit="1" customWidth="1"/>
    <col min="10" max="10" width="8.5703125" style="5" customWidth="1"/>
    <col min="11" max="11" width="7.85546875" style="5" customWidth="1"/>
    <col min="12" max="12" width="8.7109375" style="5" bestFit="1" customWidth="1"/>
    <col min="13" max="13" width="6.7109375" style="5" customWidth="1"/>
    <col min="14" max="14" width="8.5703125" style="5" customWidth="1"/>
    <col min="15" max="16384" width="9.140625" style="1"/>
  </cols>
  <sheetData>
    <row r="1" spans="1:15" ht="15.75" customHeight="1" x14ac:dyDescent="0.25">
      <c r="A1" s="28"/>
      <c r="B1" s="28"/>
    </row>
    <row r="3" spans="1:15" ht="29.25" customHeight="1" x14ac:dyDescent="0.25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5" ht="14.25" customHeight="1" x14ac:dyDescent="0.25">
      <c r="A4" s="36" t="s">
        <v>30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5" ht="14.25" customHeight="1" x14ac:dyDescent="0.25">
      <c r="A5" s="3"/>
      <c r="B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5" ht="26.25" customHeight="1" x14ac:dyDescent="0.25">
      <c r="A6" s="30" t="s">
        <v>0</v>
      </c>
      <c r="B6" s="30" t="s">
        <v>15</v>
      </c>
      <c r="C6" s="31" t="s">
        <v>17</v>
      </c>
      <c r="D6" s="33" t="s">
        <v>1</v>
      </c>
      <c r="E6" s="34"/>
      <c r="F6" s="33" t="s">
        <v>26</v>
      </c>
      <c r="G6" s="34"/>
      <c r="H6" s="33" t="s">
        <v>24</v>
      </c>
      <c r="I6" s="37"/>
      <c r="J6" s="34"/>
      <c r="K6" s="35" t="s">
        <v>29</v>
      </c>
      <c r="L6" s="35"/>
      <c r="M6" s="35"/>
      <c r="N6" s="35"/>
    </row>
    <row r="7" spans="1:15" ht="47.25" x14ac:dyDescent="0.25">
      <c r="A7" s="30"/>
      <c r="B7" s="30"/>
      <c r="C7" s="32"/>
      <c r="D7" s="13" t="s">
        <v>2</v>
      </c>
      <c r="E7" s="13" t="s">
        <v>3</v>
      </c>
      <c r="F7" s="13" t="s">
        <v>2</v>
      </c>
      <c r="G7" s="13" t="s">
        <v>3</v>
      </c>
      <c r="H7" s="13" t="s">
        <v>2</v>
      </c>
      <c r="I7" s="13" t="s">
        <v>3</v>
      </c>
      <c r="J7" s="13" t="s">
        <v>25</v>
      </c>
      <c r="K7" s="13" t="s">
        <v>2</v>
      </c>
      <c r="L7" s="13" t="s">
        <v>4</v>
      </c>
      <c r="M7" s="13" t="s">
        <v>5</v>
      </c>
      <c r="N7" s="13" t="s">
        <v>6</v>
      </c>
    </row>
    <row r="8" spans="1:15" ht="15.6" x14ac:dyDescent="0.3">
      <c r="A8" s="14">
        <v>1</v>
      </c>
      <c r="B8" s="14">
        <v>2</v>
      </c>
      <c r="C8" s="15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16">
        <v>12</v>
      </c>
      <c r="L8" s="16">
        <v>13</v>
      </c>
      <c r="M8" s="16">
        <v>14</v>
      </c>
      <c r="N8" s="16">
        <v>15</v>
      </c>
    </row>
    <row r="9" spans="1:15" s="2" customFormat="1" ht="31.5" x14ac:dyDescent="0.25">
      <c r="A9" s="14"/>
      <c r="B9" s="14" t="s">
        <v>20</v>
      </c>
      <c r="C9" s="17">
        <f>SUM(C10:C19)</f>
        <v>24</v>
      </c>
      <c r="D9" s="17">
        <f t="shared" ref="D9" si="0">SUM(D10:D19)</f>
        <v>0</v>
      </c>
      <c r="E9" s="17">
        <f t="shared" ref="E9" si="1">SUM(E10:E19)</f>
        <v>0</v>
      </c>
      <c r="F9" s="17">
        <f t="shared" ref="F9" si="2">SUM(F10:F19)</f>
        <v>5802</v>
      </c>
      <c r="G9" s="17">
        <f t="shared" ref="G9" si="3">SUM(G10:G19)</f>
        <v>0</v>
      </c>
      <c r="H9" s="17">
        <f t="shared" ref="H9" si="4">SUM(H10:H19)</f>
        <v>5802</v>
      </c>
      <c r="I9" s="17">
        <f t="shared" ref="I9" si="5">SUM(I10:I19)</f>
        <v>0</v>
      </c>
      <c r="J9" s="17">
        <f t="shared" ref="J9" si="6">SUM(J10:J19)</f>
        <v>0</v>
      </c>
      <c r="K9" s="17">
        <f>SUM(L9:N9)</f>
        <v>2231</v>
      </c>
      <c r="L9" s="17">
        <f t="shared" ref="L9" si="7">SUM(L10:L19)</f>
        <v>0</v>
      </c>
      <c r="M9" s="17">
        <f t="shared" ref="M9" si="8">SUM(M10:M19)</f>
        <v>397</v>
      </c>
      <c r="N9" s="17">
        <f t="shared" ref="N9" si="9">SUM(N10:N19)</f>
        <v>1834</v>
      </c>
    </row>
    <row r="10" spans="1:15" s="2" customFormat="1" outlineLevel="1" x14ac:dyDescent="0.25">
      <c r="A10" s="14"/>
      <c r="B10" s="18" t="s">
        <v>7</v>
      </c>
      <c r="C10" s="7">
        <v>1</v>
      </c>
      <c r="D10" s="7">
        <v>0</v>
      </c>
      <c r="E10" s="7">
        <v>0</v>
      </c>
      <c r="F10" s="7">
        <v>267</v>
      </c>
      <c r="G10" s="7">
        <v>0</v>
      </c>
      <c r="H10" s="7">
        <v>267</v>
      </c>
      <c r="I10" s="7">
        <v>0</v>
      </c>
      <c r="J10" s="7">
        <v>0</v>
      </c>
      <c r="K10" s="7">
        <f>SUM(L10:N10)</f>
        <v>70</v>
      </c>
      <c r="L10" s="7">
        <v>0</v>
      </c>
      <c r="M10" s="7">
        <v>70</v>
      </c>
      <c r="N10" s="7">
        <v>0</v>
      </c>
    </row>
    <row r="11" spans="1:15" outlineLevel="1" x14ac:dyDescent="0.25">
      <c r="A11" s="14"/>
      <c r="B11" s="18" t="s">
        <v>8</v>
      </c>
      <c r="C11" s="7">
        <v>1</v>
      </c>
      <c r="D11" s="7">
        <v>0</v>
      </c>
      <c r="E11" s="7">
        <v>0</v>
      </c>
      <c r="F11" s="7">
        <v>300</v>
      </c>
      <c r="G11" s="7">
        <v>0</v>
      </c>
      <c r="H11" s="7">
        <v>300</v>
      </c>
      <c r="I11" s="7">
        <v>0</v>
      </c>
      <c r="J11" s="7">
        <v>0</v>
      </c>
      <c r="K11" s="7">
        <f t="shared" ref="K11:K19" si="10">SUM(L11:N11)</f>
        <v>70</v>
      </c>
      <c r="L11" s="7">
        <v>0</v>
      </c>
      <c r="M11" s="7">
        <v>70</v>
      </c>
      <c r="N11" s="7">
        <v>0</v>
      </c>
    </row>
    <row r="12" spans="1:15" s="2" customFormat="1" outlineLevel="1" x14ac:dyDescent="0.25">
      <c r="A12" s="14"/>
      <c r="B12" s="18" t="s">
        <v>18</v>
      </c>
      <c r="C12" s="7">
        <v>1</v>
      </c>
      <c r="D12" s="7">
        <v>0</v>
      </c>
      <c r="E12" s="7">
        <v>0</v>
      </c>
      <c r="F12" s="7">
        <v>491</v>
      </c>
      <c r="G12" s="7">
        <v>0</v>
      </c>
      <c r="H12" s="7">
        <v>491</v>
      </c>
      <c r="I12" s="7">
        <v>0</v>
      </c>
      <c r="J12" s="7">
        <v>0</v>
      </c>
      <c r="K12" s="7">
        <f t="shared" si="10"/>
        <v>70</v>
      </c>
      <c r="L12" s="7">
        <v>0</v>
      </c>
      <c r="M12" s="7">
        <v>70</v>
      </c>
      <c r="N12" s="7">
        <v>0</v>
      </c>
    </row>
    <row r="13" spans="1:15" outlineLevel="1" x14ac:dyDescent="0.25">
      <c r="A13" s="14"/>
      <c r="B13" s="18" t="s">
        <v>9</v>
      </c>
      <c r="C13" s="7">
        <v>4</v>
      </c>
      <c r="D13" s="7">
        <v>0</v>
      </c>
      <c r="E13" s="7">
        <v>0</v>
      </c>
      <c r="F13" s="7">
        <v>1017</v>
      </c>
      <c r="G13" s="7">
        <v>0</v>
      </c>
      <c r="H13" s="7">
        <v>1017</v>
      </c>
      <c r="I13" s="7">
        <v>0</v>
      </c>
      <c r="J13" s="7">
        <v>0</v>
      </c>
      <c r="K13" s="7">
        <f t="shared" si="10"/>
        <v>1072</v>
      </c>
      <c r="L13" s="7">
        <v>0</v>
      </c>
      <c r="M13" s="7">
        <v>0</v>
      </c>
      <c r="N13" s="7">
        <v>1072</v>
      </c>
    </row>
    <row r="14" spans="1:15" ht="15.6" outlineLevel="1" x14ac:dyDescent="0.3">
      <c r="A14" s="14"/>
      <c r="B14" s="18" t="s">
        <v>16</v>
      </c>
      <c r="C14" s="7">
        <v>3</v>
      </c>
      <c r="D14" s="7">
        <v>0</v>
      </c>
      <c r="E14" s="7">
        <v>0</v>
      </c>
      <c r="F14" s="7">
        <v>843</v>
      </c>
      <c r="G14" s="7">
        <v>0</v>
      </c>
      <c r="H14" s="7">
        <v>843</v>
      </c>
      <c r="I14" s="7">
        <v>0</v>
      </c>
      <c r="J14" s="7">
        <v>0</v>
      </c>
      <c r="K14" s="7">
        <f t="shared" si="10"/>
        <v>124</v>
      </c>
      <c r="L14" s="7">
        <v>0</v>
      </c>
      <c r="M14" s="7">
        <v>124</v>
      </c>
      <c r="N14" s="7">
        <v>0</v>
      </c>
    </row>
    <row r="15" spans="1:15" outlineLevel="1" x14ac:dyDescent="0.25">
      <c r="A15" s="14"/>
      <c r="B15" s="18" t="s">
        <v>10</v>
      </c>
      <c r="C15" s="7">
        <v>4</v>
      </c>
      <c r="D15" s="7">
        <v>0</v>
      </c>
      <c r="E15" s="7">
        <v>0</v>
      </c>
      <c r="F15" s="7">
        <v>292</v>
      </c>
      <c r="G15" s="7">
        <v>0</v>
      </c>
      <c r="H15" s="7">
        <v>292</v>
      </c>
      <c r="I15" s="7">
        <v>0</v>
      </c>
      <c r="J15" s="7">
        <v>0</v>
      </c>
      <c r="K15" s="7">
        <f t="shared" si="10"/>
        <v>293</v>
      </c>
      <c r="L15" s="7">
        <v>0</v>
      </c>
      <c r="M15" s="7">
        <v>0</v>
      </c>
      <c r="N15" s="7">
        <v>293</v>
      </c>
    </row>
    <row r="16" spans="1:15" outlineLevel="1" x14ac:dyDescent="0.25">
      <c r="A16" s="14"/>
      <c r="B16" s="18" t="s">
        <v>11</v>
      </c>
      <c r="C16" s="7">
        <v>1</v>
      </c>
      <c r="D16" s="7">
        <v>0</v>
      </c>
      <c r="E16" s="7">
        <v>0</v>
      </c>
      <c r="F16" s="7">
        <v>131</v>
      </c>
      <c r="G16" s="7">
        <v>0</v>
      </c>
      <c r="H16" s="7">
        <v>131</v>
      </c>
      <c r="I16" s="7">
        <v>0</v>
      </c>
      <c r="J16" s="7">
        <v>0</v>
      </c>
      <c r="K16" s="7">
        <f t="shared" si="10"/>
        <v>23</v>
      </c>
      <c r="L16" s="7">
        <v>0</v>
      </c>
      <c r="M16" s="7">
        <v>23</v>
      </c>
      <c r="N16" s="7">
        <v>0</v>
      </c>
    </row>
    <row r="17" spans="1:15" outlineLevel="1" x14ac:dyDescent="0.25">
      <c r="A17" s="14"/>
      <c r="B17" s="18" t="s">
        <v>12</v>
      </c>
      <c r="C17" s="7">
        <v>5</v>
      </c>
      <c r="D17" s="7">
        <v>0</v>
      </c>
      <c r="E17" s="7">
        <v>0</v>
      </c>
      <c r="F17" s="7">
        <v>201</v>
      </c>
      <c r="G17" s="7">
        <v>0</v>
      </c>
      <c r="H17" s="7">
        <v>201</v>
      </c>
      <c r="I17" s="7">
        <v>0</v>
      </c>
      <c r="J17" s="7">
        <v>0</v>
      </c>
      <c r="K17" s="7">
        <f t="shared" si="10"/>
        <v>92</v>
      </c>
      <c r="L17" s="7">
        <v>0</v>
      </c>
      <c r="M17" s="7">
        <v>0</v>
      </c>
      <c r="N17" s="7">
        <v>92</v>
      </c>
    </row>
    <row r="18" spans="1:15" outlineLevel="1" x14ac:dyDescent="0.25">
      <c r="A18" s="14"/>
      <c r="B18" s="18" t="s">
        <v>13</v>
      </c>
      <c r="C18" s="7">
        <v>1</v>
      </c>
      <c r="D18" s="7">
        <v>0</v>
      </c>
      <c r="E18" s="7">
        <v>0</v>
      </c>
      <c r="F18" s="7">
        <v>160</v>
      </c>
      <c r="G18" s="7">
        <v>0</v>
      </c>
      <c r="H18" s="7">
        <v>160</v>
      </c>
      <c r="I18" s="7">
        <v>0</v>
      </c>
      <c r="J18" s="7">
        <v>0</v>
      </c>
      <c r="K18" s="7">
        <f t="shared" si="10"/>
        <v>40</v>
      </c>
      <c r="L18" s="7">
        <v>0</v>
      </c>
      <c r="M18" s="7">
        <v>40</v>
      </c>
      <c r="N18" s="7">
        <v>0</v>
      </c>
    </row>
    <row r="19" spans="1:15" outlineLevel="1" x14ac:dyDescent="0.25">
      <c r="A19" s="14"/>
      <c r="B19" s="19" t="s">
        <v>14</v>
      </c>
      <c r="C19" s="7">
        <v>3</v>
      </c>
      <c r="D19" s="7">
        <v>0</v>
      </c>
      <c r="E19" s="7">
        <v>0</v>
      </c>
      <c r="F19" s="7">
        <v>2100</v>
      </c>
      <c r="G19" s="7">
        <v>0</v>
      </c>
      <c r="H19" s="7">
        <v>2100</v>
      </c>
      <c r="I19" s="7">
        <v>0</v>
      </c>
      <c r="J19" s="7">
        <v>0</v>
      </c>
      <c r="K19" s="7">
        <f t="shared" si="10"/>
        <v>377</v>
      </c>
      <c r="L19" s="7">
        <v>0</v>
      </c>
      <c r="M19" s="7">
        <v>0</v>
      </c>
      <c r="N19" s="7">
        <v>377</v>
      </c>
    </row>
    <row r="20" spans="1:15" s="2" customFormat="1" ht="31.5" x14ac:dyDescent="0.25">
      <c r="A20" s="14"/>
      <c r="B20" s="14" t="s">
        <v>21</v>
      </c>
      <c r="C20" s="17">
        <f>SUM(C21:C30)</f>
        <v>627</v>
      </c>
      <c r="D20" s="17">
        <f>SUM(D21:D30)</f>
        <v>81153</v>
      </c>
      <c r="E20" s="17">
        <f t="shared" ref="E20" si="11">SUM(E21:E30)</f>
        <v>62755</v>
      </c>
      <c r="F20" s="17">
        <f t="shared" ref="F20" si="12">SUM(F21:F30)</f>
        <v>68279</v>
      </c>
      <c r="G20" s="17">
        <f t="shared" ref="G20" si="13">SUM(G21:G30)</f>
        <v>59646</v>
      </c>
      <c r="H20" s="17">
        <f>J20+I20</f>
        <v>55226</v>
      </c>
      <c r="I20" s="17">
        <f>SUM(I21:I30)</f>
        <v>50735</v>
      </c>
      <c r="J20" s="17">
        <f t="shared" ref="J20" si="14">SUM(J21:J30)</f>
        <v>4491</v>
      </c>
      <c r="K20" s="17">
        <f>SUM(L20:N20)</f>
        <v>4279</v>
      </c>
      <c r="L20" s="17">
        <f>SUM(L21:L30)</f>
        <v>1242</v>
      </c>
      <c r="M20" s="17">
        <f>SUM(M21:M30)</f>
        <v>730</v>
      </c>
      <c r="N20" s="17">
        <f t="shared" ref="N20" si="15">SUM(N21:N30)</f>
        <v>2307</v>
      </c>
    </row>
    <row r="21" spans="1:15" s="2" customFormat="1" outlineLevel="1" x14ac:dyDescent="0.25">
      <c r="A21" s="14"/>
      <c r="B21" s="18" t="s">
        <v>7</v>
      </c>
      <c r="C21" s="7">
        <v>43</v>
      </c>
      <c r="D21" s="7">
        <v>6527</v>
      </c>
      <c r="E21" s="7">
        <v>4185</v>
      </c>
      <c r="F21" s="7">
        <v>4013</v>
      </c>
      <c r="G21" s="7">
        <v>3907</v>
      </c>
      <c r="H21" s="8">
        <f t="shared" ref="H21:H30" si="16">J21+I21</f>
        <v>3526</v>
      </c>
      <c r="I21" s="7">
        <v>3525</v>
      </c>
      <c r="J21" s="7">
        <v>1</v>
      </c>
      <c r="K21" s="8">
        <f t="shared" ref="K21:K30" si="17">SUM(L21:N21)</f>
        <v>505</v>
      </c>
      <c r="L21" s="7">
        <v>86</v>
      </c>
      <c r="M21" s="7">
        <v>0</v>
      </c>
      <c r="N21" s="7">
        <v>419</v>
      </c>
    </row>
    <row r="22" spans="1:15" outlineLevel="1" x14ac:dyDescent="0.25">
      <c r="A22" s="14"/>
      <c r="B22" s="18" t="s">
        <v>8</v>
      </c>
      <c r="C22" s="7">
        <v>63</v>
      </c>
      <c r="D22" s="7">
        <v>9495</v>
      </c>
      <c r="E22" s="7">
        <v>6557</v>
      </c>
      <c r="F22" s="7">
        <v>6737</v>
      </c>
      <c r="G22" s="7">
        <v>6647</v>
      </c>
      <c r="H22" s="8">
        <f t="shared" si="16"/>
        <v>6712</v>
      </c>
      <c r="I22" s="7">
        <v>6626</v>
      </c>
      <c r="J22" s="7">
        <v>86</v>
      </c>
      <c r="K22" s="8">
        <f t="shared" si="17"/>
        <v>126</v>
      </c>
      <c r="L22" s="7">
        <v>126</v>
      </c>
      <c r="M22" s="7">
        <v>0</v>
      </c>
      <c r="N22" s="7">
        <v>0</v>
      </c>
    </row>
    <row r="23" spans="1:15" s="2" customFormat="1" outlineLevel="1" x14ac:dyDescent="0.25">
      <c r="A23" s="14"/>
      <c r="B23" s="18" t="s">
        <v>18</v>
      </c>
      <c r="C23" s="7">
        <v>88</v>
      </c>
      <c r="D23" s="7">
        <v>5705</v>
      </c>
      <c r="E23" s="7">
        <v>5526</v>
      </c>
      <c r="F23" s="7">
        <v>5658</v>
      </c>
      <c r="G23" s="7">
        <v>5525</v>
      </c>
      <c r="H23" s="8">
        <f t="shared" si="16"/>
        <v>4749</v>
      </c>
      <c r="I23" s="7">
        <v>4740</v>
      </c>
      <c r="J23" s="7">
        <v>9</v>
      </c>
      <c r="K23" s="8">
        <f t="shared" si="17"/>
        <v>495</v>
      </c>
      <c r="L23" s="7">
        <v>176</v>
      </c>
      <c r="M23" s="7">
        <v>0</v>
      </c>
      <c r="N23" s="7">
        <v>319</v>
      </c>
    </row>
    <row r="24" spans="1:15" outlineLevel="1" x14ac:dyDescent="0.25">
      <c r="A24" s="14"/>
      <c r="B24" s="18" t="s">
        <v>9</v>
      </c>
      <c r="C24" s="7">
        <v>43</v>
      </c>
      <c r="D24" s="7">
        <v>7885</v>
      </c>
      <c r="E24" s="7">
        <v>7155</v>
      </c>
      <c r="F24" s="7">
        <v>6125</v>
      </c>
      <c r="G24" s="7">
        <v>5895</v>
      </c>
      <c r="H24" s="8">
        <f t="shared" si="16"/>
        <v>6536</v>
      </c>
      <c r="I24" s="7">
        <v>6520</v>
      </c>
      <c r="J24" s="7">
        <v>16</v>
      </c>
      <c r="K24" s="8">
        <f t="shared" si="17"/>
        <v>658</v>
      </c>
      <c r="L24" s="7">
        <v>86</v>
      </c>
      <c r="M24" s="7">
        <v>352</v>
      </c>
      <c r="N24" s="7">
        <v>220</v>
      </c>
    </row>
    <row r="25" spans="1:15" ht="15.6" outlineLevel="1" x14ac:dyDescent="0.3">
      <c r="A25" s="14"/>
      <c r="B25" s="18" t="s">
        <v>16</v>
      </c>
      <c r="C25" s="7">
        <v>54</v>
      </c>
      <c r="D25" s="7">
        <v>12583</v>
      </c>
      <c r="E25" s="7">
        <v>9494</v>
      </c>
      <c r="F25" s="7">
        <v>11693</v>
      </c>
      <c r="G25" s="7">
        <v>9456</v>
      </c>
      <c r="H25" s="8">
        <f t="shared" si="16"/>
        <v>5123</v>
      </c>
      <c r="I25" s="7">
        <v>4828</v>
      </c>
      <c r="J25" s="7">
        <v>295</v>
      </c>
      <c r="K25" s="8">
        <f t="shared" si="17"/>
        <v>838</v>
      </c>
      <c r="L25" s="7">
        <v>108</v>
      </c>
      <c r="M25" s="7">
        <v>102</v>
      </c>
      <c r="N25" s="7">
        <v>628</v>
      </c>
    </row>
    <row r="26" spans="1:15" outlineLevel="1" x14ac:dyDescent="0.25">
      <c r="A26" s="14"/>
      <c r="B26" s="18" t="s">
        <v>10</v>
      </c>
      <c r="C26" s="7">
        <v>112</v>
      </c>
      <c r="D26" s="7">
        <v>11406</v>
      </c>
      <c r="E26" s="7">
        <v>9447</v>
      </c>
      <c r="F26" s="7">
        <v>11008</v>
      </c>
      <c r="G26" s="7">
        <v>9086</v>
      </c>
      <c r="H26" s="8">
        <f t="shared" si="16"/>
        <v>11058</v>
      </c>
      <c r="I26" s="7">
        <v>9141</v>
      </c>
      <c r="J26" s="7">
        <v>1917</v>
      </c>
      <c r="K26" s="8">
        <f t="shared" si="17"/>
        <v>498</v>
      </c>
      <c r="L26" s="7">
        <v>224</v>
      </c>
      <c r="M26" s="7">
        <v>20</v>
      </c>
      <c r="N26" s="7">
        <v>254</v>
      </c>
    </row>
    <row r="27" spans="1:15" outlineLevel="1" x14ac:dyDescent="0.25">
      <c r="A27" s="14"/>
      <c r="B27" s="18" t="s">
        <v>11</v>
      </c>
      <c r="C27" s="7">
        <v>57</v>
      </c>
      <c r="D27" s="7">
        <v>9221</v>
      </c>
      <c r="E27" s="7">
        <v>5615</v>
      </c>
      <c r="F27" s="7">
        <v>6610</v>
      </c>
      <c r="G27" s="7">
        <v>5215</v>
      </c>
      <c r="H27" s="8">
        <f t="shared" si="16"/>
        <v>4538</v>
      </c>
      <c r="I27" s="7">
        <v>4482</v>
      </c>
      <c r="J27" s="7">
        <v>56</v>
      </c>
      <c r="K27" s="8">
        <f t="shared" si="17"/>
        <v>329</v>
      </c>
      <c r="L27" s="7">
        <v>102</v>
      </c>
      <c r="M27" s="7">
        <v>0</v>
      </c>
      <c r="N27" s="7">
        <v>227</v>
      </c>
    </row>
    <row r="28" spans="1:15" outlineLevel="1" x14ac:dyDescent="0.25">
      <c r="A28" s="14"/>
      <c r="B28" s="18" t="s">
        <v>12</v>
      </c>
      <c r="C28" s="7">
        <v>55</v>
      </c>
      <c r="D28" s="7">
        <v>10034</v>
      </c>
      <c r="E28" s="7">
        <v>7292</v>
      </c>
      <c r="F28" s="7">
        <v>8429</v>
      </c>
      <c r="G28" s="7">
        <v>6617</v>
      </c>
      <c r="H28" s="8">
        <f t="shared" si="16"/>
        <v>6196</v>
      </c>
      <c r="I28" s="7">
        <v>4585</v>
      </c>
      <c r="J28" s="7">
        <v>1611</v>
      </c>
      <c r="K28" s="8">
        <f t="shared" si="17"/>
        <v>436</v>
      </c>
      <c r="L28" s="7">
        <v>110</v>
      </c>
      <c r="M28" s="7">
        <v>160</v>
      </c>
      <c r="N28" s="7">
        <v>166</v>
      </c>
    </row>
    <row r="29" spans="1:15" outlineLevel="1" x14ac:dyDescent="0.25">
      <c r="A29" s="14"/>
      <c r="B29" s="20" t="s">
        <v>13</v>
      </c>
      <c r="C29" s="21">
        <v>91</v>
      </c>
      <c r="D29" s="21">
        <v>5916</v>
      </c>
      <c r="E29" s="21">
        <v>5750</v>
      </c>
      <c r="F29" s="21">
        <v>5841</v>
      </c>
      <c r="G29" s="21">
        <v>5657</v>
      </c>
      <c r="H29" s="22">
        <f t="shared" si="16"/>
        <v>4642</v>
      </c>
      <c r="I29" s="21">
        <v>4569</v>
      </c>
      <c r="J29" s="21">
        <v>73</v>
      </c>
      <c r="K29" s="8">
        <f t="shared" si="17"/>
        <v>352</v>
      </c>
      <c r="L29" s="21">
        <v>182</v>
      </c>
      <c r="M29" s="21">
        <v>96</v>
      </c>
      <c r="N29" s="21">
        <v>74</v>
      </c>
    </row>
    <row r="30" spans="1:15" outlineLevel="1" x14ac:dyDescent="0.25">
      <c r="A30" s="14"/>
      <c r="B30" s="23" t="s">
        <v>14</v>
      </c>
      <c r="C30" s="21">
        <v>21</v>
      </c>
      <c r="D30" s="24">
        <v>2381</v>
      </c>
      <c r="E30" s="24">
        <v>1734</v>
      </c>
      <c r="F30" s="24">
        <v>2165</v>
      </c>
      <c r="G30" s="24">
        <v>1641</v>
      </c>
      <c r="H30" s="22">
        <f t="shared" si="16"/>
        <v>2146</v>
      </c>
      <c r="I30" s="24">
        <v>1719</v>
      </c>
      <c r="J30" s="24">
        <v>427</v>
      </c>
      <c r="K30" s="8">
        <f t="shared" si="17"/>
        <v>42</v>
      </c>
      <c r="L30" s="21">
        <v>42</v>
      </c>
      <c r="M30" s="21">
        <v>0</v>
      </c>
      <c r="N30" s="21">
        <v>0</v>
      </c>
    </row>
    <row r="31" spans="1:15" s="2" customFormat="1" ht="28.5" x14ac:dyDescent="0.25">
      <c r="A31" s="14"/>
      <c r="B31" s="9" t="s">
        <v>22</v>
      </c>
      <c r="C31" s="10">
        <f>SUM(C32:C41)</f>
        <v>643</v>
      </c>
      <c r="D31" s="10">
        <f>SUM(D32:D41)</f>
        <v>76435</v>
      </c>
      <c r="E31" s="10">
        <f>SUM(E32:E41)</f>
        <v>64092</v>
      </c>
      <c r="F31" s="10">
        <f>SUM(F32:F41)</f>
        <v>69104</v>
      </c>
      <c r="G31" s="10">
        <f>SUM(G32:G41)</f>
        <v>61565</v>
      </c>
      <c r="H31" s="10">
        <f>I31+J31</f>
        <v>57405</v>
      </c>
      <c r="I31" s="10">
        <f>SUM(I32:I41)</f>
        <v>53648</v>
      </c>
      <c r="J31" s="10">
        <f>SUM(J32:J41)</f>
        <v>3757</v>
      </c>
      <c r="K31" s="10">
        <f>L31+M31+N31</f>
        <v>5962</v>
      </c>
      <c r="L31" s="10">
        <f>SUM(L32:L41)</f>
        <v>1944</v>
      </c>
      <c r="M31" s="10">
        <f>SUM(M32:M41)</f>
        <v>739</v>
      </c>
      <c r="N31" s="10">
        <f>SUM(N32:N41)</f>
        <v>3279</v>
      </c>
    </row>
    <row r="32" spans="1:15" s="2" customFormat="1" outlineLevel="1" x14ac:dyDescent="0.25">
      <c r="A32" s="14"/>
      <c r="B32" s="20" t="s">
        <v>7</v>
      </c>
      <c r="C32" s="21">
        <v>45</v>
      </c>
      <c r="D32" s="21">
        <v>4640</v>
      </c>
      <c r="E32" s="21">
        <v>4360</v>
      </c>
      <c r="F32" s="21">
        <v>4640</v>
      </c>
      <c r="G32" s="21">
        <v>4360</v>
      </c>
      <c r="H32" s="22">
        <f t="shared" ref="H32:H41" si="18">I32+J32</f>
        <v>4640</v>
      </c>
      <c r="I32" s="21">
        <v>4360</v>
      </c>
      <c r="J32" s="21">
        <v>280</v>
      </c>
      <c r="K32" s="22">
        <f t="shared" ref="K32:K41" si="19">L32+M32+N32</f>
        <v>497</v>
      </c>
      <c r="L32" s="21">
        <v>132</v>
      </c>
      <c r="M32" s="21"/>
      <c r="N32" s="21">
        <v>365</v>
      </c>
    </row>
    <row r="33" spans="1:15" outlineLevel="1" x14ac:dyDescent="0.25">
      <c r="A33" s="14"/>
      <c r="B33" s="20" t="s">
        <v>8</v>
      </c>
      <c r="C33" s="21">
        <v>66</v>
      </c>
      <c r="D33" s="21">
        <v>8031</v>
      </c>
      <c r="E33" s="21">
        <v>7111</v>
      </c>
      <c r="F33" s="21">
        <v>7673</v>
      </c>
      <c r="G33" s="21">
        <v>7028</v>
      </c>
      <c r="H33" s="22">
        <f t="shared" si="18"/>
        <v>7135</v>
      </c>
      <c r="I33" s="21">
        <v>6551</v>
      </c>
      <c r="J33" s="21">
        <v>584</v>
      </c>
      <c r="K33" s="22">
        <f t="shared" si="19"/>
        <v>592</v>
      </c>
      <c r="L33" s="21">
        <v>192</v>
      </c>
      <c r="M33" s="21">
        <v>217</v>
      </c>
      <c r="N33" s="21">
        <v>183</v>
      </c>
    </row>
    <row r="34" spans="1:15" s="2" customFormat="1" outlineLevel="1" x14ac:dyDescent="0.25">
      <c r="A34" s="14"/>
      <c r="B34" s="20" t="s">
        <v>18</v>
      </c>
      <c r="C34" s="21">
        <v>88</v>
      </c>
      <c r="D34" s="21">
        <v>5924</v>
      </c>
      <c r="E34" s="21">
        <v>5737</v>
      </c>
      <c r="F34" s="21">
        <v>5857</v>
      </c>
      <c r="G34" s="21">
        <v>5737</v>
      </c>
      <c r="H34" s="22">
        <f t="shared" si="18"/>
        <v>5194</v>
      </c>
      <c r="I34" s="21">
        <v>5079</v>
      </c>
      <c r="J34" s="21">
        <v>115</v>
      </c>
      <c r="K34" s="22">
        <f t="shared" si="19"/>
        <v>757</v>
      </c>
      <c r="L34" s="21">
        <v>264</v>
      </c>
      <c r="M34" s="21">
        <v>23</v>
      </c>
      <c r="N34" s="21">
        <v>470</v>
      </c>
    </row>
    <row r="35" spans="1:15" outlineLevel="1" x14ac:dyDescent="0.25">
      <c r="A35" s="14"/>
      <c r="B35" s="20" t="s">
        <v>9</v>
      </c>
      <c r="C35" s="21">
        <v>43</v>
      </c>
      <c r="D35" s="21">
        <v>7268</v>
      </c>
      <c r="E35" s="21">
        <v>7070</v>
      </c>
      <c r="F35" s="21">
        <v>7268</v>
      </c>
      <c r="G35" s="21">
        <v>7070</v>
      </c>
      <c r="H35" s="22">
        <f t="shared" si="18"/>
        <v>7268</v>
      </c>
      <c r="I35" s="21">
        <v>7070</v>
      </c>
      <c r="J35" s="21">
        <v>198</v>
      </c>
      <c r="K35" s="22">
        <f t="shared" si="19"/>
        <v>581</v>
      </c>
      <c r="L35" s="21">
        <v>129</v>
      </c>
      <c r="M35" s="21">
        <v>0</v>
      </c>
      <c r="N35" s="21">
        <v>452</v>
      </c>
    </row>
    <row r="36" spans="1:15" ht="15.6" outlineLevel="1" x14ac:dyDescent="0.3">
      <c r="A36" s="14"/>
      <c r="B36" s="20" t="s">
        <v>16</v>
      </c>
      <c r="C36" s="21">
        <v>64</v>
      </c>
      <c r="D36" s="21">
        <v>10684</v>
      </c>
      <c r="E36" s="21">
        <v>9428</v>
      </c>
      <c r="F36" s="21">
        <v>10684</v>
      </c>
      <c r="G36" s="21">
        <v>9428</v>
      </c>
      <c r="H36" s="22">
        <f t="shared" si="18"/>
        <v>3201</v>
      </c>
      <c r="I36" s="21">
        <v>3090</v>
      </c>
      <c r="J36" s="21">
        <v>111</v>
      </c>
      <c r="K36" s="22">
        <f t="shared" si="19"/>
        <v>863</v>
      </c>
      <c r="L36" s="21">
        <v>186</v>
      </c>
      <c r="M36" s="21">
        <v>16</v>
      </c>
      <c r="N36" s="21">
        <v>661</v>
      </c>
    </row>
    <row r="37" spans="1:15" outlineLevel="1" x14ac:dyDescent="0.25">
      <c r="A37" s="14"/>
      <c r="B37" s="20" t="s">
        <v>10</v>
      </c>
      <c r="C37" s="21">
        <v>113</v>
      </c>
      <c r="D37" s="21">
        <v>11968</v>
      </c>
      <c r="E37" s="21">
        <v>9469</v>
      </c>
      <c r="F37" s="21">
        <v>10923</v>
      </c>
      <c r="G37" s="21">
        <v>9082</v>
      </c>
      <c r="H37" s="22">
        <f t="shared" si="18"/>
        <v>9647</v>
      </c>
      <c r="I37" s="21">
        <v>9279</v>
      </c>
      <c r="J37" s="21">
        <v>368</v>
      </c>
      <c r="K37" s="22">
        <f t="shared" si="19"/>
        <v>728</v>
      </c>
      <c r="L37" s="21">
        <v>336</v>
      </c>
      <c r="M37" s="21">
        <f>26+79</f>
        <v>105</v>
      </c>
      <c r="N37" s="21">
        <v>287</v>
      </c>
    </row>
    <row r="38" spans="1:15" outlineLevel="1" x14ac:dyDescent="0.25">
      <c r="A38" s="14"/>
      <c r="B38" s="20" t="s">
        <v>11</v>
      </c>
      <c r="C38" s="21">
        <v>52</v>
      </c>
      <c r="D38" s="21">
        <v>8980</v>
      </c>
      <c r="E38" s="21">
        <v>5900</v>
      </c>
      <c r="F38" s="21">
        <v>6634</v>
      </c>
      <c r="G38" s="21">
        <v>5836</v>
      </c>
      <c r="H38" s="22">
        <f t="shared" si="18"/>
        <v>6441</v>
      </c>
      <c r="I38" s="21">
        <v>5994</v>
      </c>
      <c r="J38" s="21">
        <v>447</v>
      </c>
      <c r="K38" s="22">
        <f t="shared" si="19"/>
        <v>484</v>
      </c>
      <c r="L38" s="21">
        <v>162</v>
      </c>
      <c r="M38" s="21">
        <f>13+251</f>
        <v>264</v>
      </c>
      <c r="N38" s="21">
        <v>58</v>
      </c>
    </row>
    <row r="39" spans="1:15" outlineLevel="1" x14ac:dyDescent="0.25">
      <c r="A39" s="14"/>
      <c r="B39" s="20" t="s">
        <v>12</v>
      </c>
      <c r="C39" s="21">
        <v>60</v>
      </c>
      <c r="D39" s="21">
        <v>10745</v>
      </c>
      <c r="E39" s="21">
        <v>7940</v>
      </c>
      <c r="F39" s="21">
        <v>7299</v>
      </c>
      <c r="G39" s="21">
        <v>6325</v>
      </c>
      <c r="H39" s="22">
        <f t="shared" si="18"/>
        <v>6306</v>
      </c>
      <c r="I39" s="21">
        <v>5485</v>
      </c>
      <c r="J39" s="21">
        <v>821</v>
      </c>
      <c r="K39" s="22">
        <f t="shared" si="19"/>
        <v>407</v>
      </c>
      <c r="L39" s="21">
        <v>180</v>
      </c>
      <c r="M39" s="21">
        <v>42</v>
      </c>
      <c r="N39" s="21">
        <v>185</v>
      </c>
    </row>
    <row r="40" spans="1:15" outlineLevel="1" x14ac:dyDescent="0.25">
      <c r="A40" s="14"/>
      <c r="B40" s="20" t="s">
        <v>13</v>
      </c>
      <c r="C40" s="21">
        <v>91</v>
      </c>
      <c r="D40" s="21">
        <v>6113</v>
      </c>
      <c r="E40" s="21">
        <v>5860</v>
      </c>
      <c r="F40" s="21">
        <v>6054</v>
      </c>
      <c r="G40" s="21">
        <v>5808</v>
      </c>
      <c r="H40" s="22">
        <f t="shared" si="18"/>
        <v>5731</v>
      </c>
      <c r="I40" s="21">
        <v>5455</v>
      </c>
      <c r="J40" s="21">
        <v>276</v>
      </c>
      <c r="K40" s="22">
        <f t="shared" si="19"/>
        <v>763</v>
      </c>
      <c r="L40" s="21">
        <v>273</v>
      </c>
      <c r="M40" s="21">
        <f>45+27</f>
        <v>72</v>
      </c>
      <c r="N40" s="21">
        <v>418</v>
      </c>
    </row>
    <row r="41" spans="1:15" outlineLevel="1" x14ac:dyDescent="0.25">
      <c r="A41" s="14"/>
      <c r="B41" s="23" t="s">
        <v>14</v>
      </c>
      <c r="C41" s="24">
        <v>21</v>
      </c>
      <c r="D41" s="24">
        <v>2082</v>
      </c>
      <c r="E41" s="24">
        <v>1217</v>
      </c>
      <c r="F41" s="24">
        <v>2072</v>
      </c>
      <c r="G41" s="24">
        <v>891</v>
      </c>
      <c r="H41" s="22">
        <f t="shared" si="18"/>
        <v>1842</v>
      </c>
      <c r="I41" s="24">
        <v>1285</v>
      </c>
      <c r="J41" s="24">
        <v>557</v>
      </c>
      <c r="K41" s="22">
        <f t="shared" si="19"/>
        <v>290</v>
      </c>
      <c r="L41" s="24">
        <v>90</v>
      </c>
      <c r="M41" s="24"/>
      <c r="N41" s="24">
        <v>200</v>
      </c>
    </row>
    <row r="42" spans="1:15" s="2" customFormat="1" ht="48" customHeight="1" x14ac:dyDescent="0.25">
      <c r="A42" s="14"/>
      <c r="B42" s="9" t="s">
        <v>19</v>
      </c>
      <c r="C42" s="10">
        <f>SUM(C43:C52)</f>
        <v>633</v>
      </c>
      <c r="D42" s="10">
        <f>SUM(D43:D52)</f>
        <v>81787</v>
      </c>
      <c r="E42" s="10">
        <f>SUM(E43:E52)</f>
        <v>67863</v>
      </c>
      <c r="F42" s="10">
        <f>SUM(F43:F52)</f>
        <v>75685</v>
      </c>
      <c r="G42" s="10">
        <f>SUM(G43:G52)</f>
        <v>67317</v>
      </c>
      <c r="H42" s="10">
        <f>I42+J42</f>
        <v>54109</v>
      </c>
      <c r="I42" s="10">
        <f>SUM(I43:I52)</f>
        <v>49135</v>
      </c>
      <c r="J42" s="10">
        <f>SUM(J43:J52)</f>
        <v>4974</v>
      </c>
      <c r="K42" s="10">
        <f>L42+M42+N42</f>
        <v>5982</v>
      </c>
      <c r="L42" s="10">
        <f>SUM(L43:L52)</f>
        <v>1909</v>
      </c>
      <c r="M42" s="10">
        <f>SUM(M43:M52)</f>
        <v>307</v>
      </c>
      <c r="N42" s="10">
        <f>SUM(N43:N52)</f>
        <v>3766</v>
      </c>
    </row>
    <row r="43" spans="1:15" outlineLevel="1" x14ac:dyDescent="0.25">
      <c r="A43" s="25"/>
      <c r="B43" s="20" t="s">
        <v>7</v>
      </c>
      <c r="C43" s="21">
        <v>48</v>
      </c>
      <c r="D43" s="21">
        <v>5653</v>
      </c>
      <c r="E43" s="21">
        <v>4469</v>
      </c>
      <c r="F43" s="21">
        <v>4315</v>
      </c>
      <c r="G43" s="21">
        <v>4469</v>
      </c>
      <c r="H43" s="22">
        <f t="shared" ref="H43:H52" si="20">I43+J43</f>
        <v>4805</v>
      </c>
      <c r="I43" s="21">
        <v>4415</v>
      </c>
      <c r="J43" s="21">
        <v>390</v>
      </c>
      <c r="K43" s="22">
        <f t="shared" ref="K43:K51" si="21">L43+M43+N43</f>
        <v>411</v>
      </c>
      <c r="L43" s="21">
        <v>156</v>
      </c>
      <c r="M43" s="21">
        <v>0</v>
      </c>
      <c r="N43" s="21">
        <v>255</v>
      </c>
    </row>
    <row r="44" spans="1:15" outlineLevel="1" x14ac:dyDescent="0.25">
      <c r="A44" s="25"/>
      <c r="B44" s="20" t="s">
        <v>8</v>
      </c>
      <c r="C44" s="21">
        <v>64</v>
      </c>
      <c r="D44" s="21">
        <v>8167</v>
      </c>
      <c r="E44" s="21">
        <v>7481</v>
      </c>
      <c r="F44" s="21">
        <v>8167</v>
      </c>
      <c r="G44" s="21">
        <v>7481</v>
      </c>
      <c r="H44" s="22">
        <f t="shared" si="20"/>
        <v>8164</v>
      </c>
      <c r="I44" s="21">
        <v>7481</v>
      </c>
      <c r="J44" s="21">
        <v>683</v>
      </c>
      <c r="K44" s="22">
        <f t="shared" si="21"/>
        <v>584</v>
      </c>
      <c r="L44" s="21">
        <v>189</v>
      </c>
      <c r="M44" s="21">
        <v>0</v>
      </c>
      <c r="N44" s="21">
        <v>395</v>
      </c>
    </row>
    <row r="45" spans="1:15" outlineLevel="1" x14ac:dyDescent="0.25">
      <c r="A45" s="25"/>
      <c r="B45" s="20" t="s">
        <v>18</v>
      </c>
      <c r="C45" s="21">
        <v>89</v>
      </c>
      <c r="D45" s="21">
        <v>7144</v>
      </c>
      <c r="E45" s="21">
        <v>5921</v>
      </c>
      <c r="F45" s="21">
        <v>7144</v>
      </c>
      <c r="G45" s="21">
        <v>5868</v>
      </c>
      <c r="H45" s="22">
        <f t="shared" si="20"/>
        <v>7080</v>
      </c>
      <c r="I45" s="21">
        <v>6020</v>
      </c>
      <c r="J45" s="21">
        <v>1060</v>
      </c>
      <c r="K45" s="22">
        <f t="shared" si="21"/>
        <v>498</v>
      </c>
      <c r="L45" s="21">
        <v>267</v>
      </c>
      <c r="M45" s="21">
        <v>37</v>
      </c>
      <c r="N45" s="21">
        <v>194</v>
      </c>
    </row>
    <row r="46" spans="1:15" outlineLevel="2" x14ac:dyDescent="0.25">
      <c r="A46" s="25"/>
      <c r="B46" s="20" t="s">
        <v>9</v>
      </c>
      <c r="C46" s="21">
        <v>43</v>
      </c>
      <c r="D46" s="21">
        <v>7770</v>
      </c>
      <c r="E46" s="21">
        <v>7209</v>
      </c>
      <c r="F46" s="21">
        <v>7770</v>
      </c>
      <c r="G46" s="21">
        <v>7209</v>
      </c>
      <c r="H46" s="22">
        <f t="shared" si="20"/>
        <v>0</v>
      </c>
      <c r="I46" s="21">
        <v>0</v>
      </c>
      <c r="J46" s="21">
        <v>0</v>
      </c>
      <c r="K46" s="22">
        <f t="shared" si="21"/>
        <v>633</v>
      </c>
      <c r="L46" s="21">
        <v>129</v>
      </c>
      <c r="M46" s="21">
        <v>0</v>
      </c>
      <c r="N46" s="21">
        <v>504</v>
      </c>
    </row>
    <row r="47" spans="1:15" ht="15.6" outlineLevel="1" x14ac:dyDescent="0.3">
      <c r="A47" s="25"/>
      <c r="B47" s="20" t="s">
        <v>16</v>
      </c>
      <c r="C47" s="21">
        <v>62</v>
      </c>
      <c r="D47" s="21">
        <v>12398</v>
      </c>
      <c r="E47" s="21">
        <v>10283</v>
      </c>
      <c r="F47" s="21">
        <v>11649</v>
      </c>
      <c r="G47" s="21">
        <v>10243</v>
      </c>
      <c r="H47" s="22">
        <f t="shared" si="20"/>
        <v>9208</v>
      </c>
      <c r="I47" s="21">
        <v>8815</v>
      </c>
      <c r="J47" s="21">
        <v>393</v>
      </c>
      <c r="K47" s="22">
        <f t="shared" si="21"/>
        <v>891</v>
      </c>
      <c r="L47" s="21">
        <v>182</v>
      </c>
      <c r="M47" s="21">
        <v>58</v>
      </c>
      <c r="N47" s="21">
        <v>651</v>
      </c>
    </row>
    <row r="48" spans="1:15" outlineLevel="1" x14ac:dyDescent="0.25">
      <c r="A48" s="25"/>
      <c r="B48" s="20" t="s">
        <v>10</v>
      </c>
      <c r="C48" s="21">
        <v>112</v>
      </c>
      <c r="D48" s="21">
        <v>12400</v>
      </c>
      <c r="E48" s="21">
        <v>10924</v>
      </c>
      <c r="F48" s="21">
        <v>12400</v>
      </c>
      <c r="G48" s="21">
        <v>10924</v>
      </c>
      <c r="H48" s="22">
        <f t="shared" si="20"/>
        <v>12400</v>
      </c>
      <c r="I48" s="21">
        <v>10924</v>
      </c>
      <c r="J48" s="21">
        <v>1476</v>
      </c>
      <c r="K48" s="22">
        <f t="shared" si="21"/>
        <v>955</v>
      </c>
      <c r="L48" s="21">
        <v>336</v>
      </c>
      <c r="M48" s="21">
        <v>93</v>
      </c>
      <c r="N48" s="21">
        <v>526</v>
      </c>
    </row>
    <row r="49" spans="1:15" outlineLevel="1" x14ac:dyDescent="0.25">
      <c r="A49" s="25"/>
      <c r="B49" s="20" t="s">
        <v>11</v>
      </c>
      <c r="C49" s="21">
        <v>52</v>
      </c>
      <c r="D49" s="21">
        <v>9225</v>
      </c>
      <c r="E49" s="21">
        <v>6003</v>
      </c>
      <c r="F49" s="21">
        <v>7910</v>
      </c>
      <c r="G49" s="21">
        <v>5952</v>
      </c>
      <c r="H49" s="22">
        <f t="shared" si="20"/>
        <v>6168</v>
      </c>
      <c r="I49" s="21">
        <v>5732</v>
      </c>
      <c r="J49" s="21">
        <v>436</v>
      </c>
      <c r="K49" s="22">
        <f t="shared" si="21"/>
        <v>500</v>
      </c>
      <c r="L49" s="21">
        <v>146</v>
      </c>
      <c r="M49" s="21">
        <v>12</v>
      </c>
      <c r="N49" s="21">
        <v>342</v>
      </c>
    </row>
    <row r="50" spans="1:15" outlineLevel="1" x14ac:dyDescent="0.25">
      <c r="A50" s="25"/>
      <c r="B50" s="20" t="s">
        <v>12</v>
      </c>
      <c r="C50" s="21">
        <v>61</v>
      </c>
      <c r="D50" s="21">
        <v>10873</v>
      </c>
      <c r="E50" s="21">
        <v>7970</v>
      </c>
      <c r="F50" s="21">
        <v>8173</v>
      </c>
      <c r="G50" s="21">
        <v>7568</v>
      </c>
      <c r="H50" s="22">
        <f t="shared" si="20"/>
        <v>6284</v>
      </c>
      <c r="I50" s="21">
        <v>5748</v>
      </c>
      <c r="J50" s="21">
        <v>536</v>
      </c>
      <c r="K50" s="22">
        <f t="shared" si="21"/>
        <v>482</v>
      </c>
      <c r="L50" s="21">
        <v>168</v>
      </c>
      <c r="M50" s="21">
        <v>60</v>
      </c>
      <c r="N50" s="21">
        <v>254</v>
      </c>
    </row>
    <row r="51" spans="1:15" outlineLevel="1" x14ac:dyDescent="0.25">
      <c r="A51" s="25"/>
      <c r="B51" s="20" t="s">
        <v>13</v>
      </c>
      <c r="C51" s="21">
        <v>91</v>
      </c>
      <c r="D51" s="21">
        <v>6153</v>
      </c>
      <c r="E51" s="21">
        <v>5964</v>
      </c>
      <c r="F51" s="21">
        <v>6153</v>
      </c>
      <c r="G51" s="21">
        <v>5964</v>
      </c>
      <c r="H51" s="22">
        <f t="shared" si="20"/>
        <v>0</v>
      </c>
      <c r="I51" s="21">
        <v>0</v>
      </c>
      <c r="J51" s="21">
        <v>0</v>
      </c>
      <c r="K51" s="22">
        <f t="shared" si="21"/>
        <v>565</v>
      </c>
      <c r="L51" s="21">
        <v>273</v>
      </c>
      <c r="M51" s="21">
        <v>47</v>
      </c>
      <c r="N51" s="21">
        <v>245</v>
      </c>
    </row>
    <row r="52" spans="1:15" outlineLevel="1" x14ac:dyDescent="0.25">
      <c r="A52" s="26"/>
      <c r="B52" s="23" t="s">
        <v>14</v>
      </c>
      <c r="C52" s="24">
        <v>11</v>
      </c>
      <c r="D52" s="24">
        <v>2004</v>
      </c>
      <c r="E52" s="24">
        <v>1639</v>
      </c>
      <c r="F52" s="24">
        <v>2004</v>
      </c>
      <c r="G52" s="24">
        <v>1639</v>
      </c>
      <c r="H52" s="22">
        <f t="shared" si="20"/>
        <v>0</v>
      </c>
      <c r="I52" s="24">
        <v>0</v>
      </c>
      <c r="J52" s="24">
        <v>0</v>
      </c>
      <c r="K52" s="22">
        <f>L52+M52+N52</f>
        <v>463</v>
      </c>
      <c r="L52" s="24">
        <v>63</v>
      </c>
      <c r="M52" s="24">
        <v>0</v>
      </c>
      <c r="N52" s="24">
        <v>400</v>
      </c>
    </row>
    <row r="53" spans="1:15" s="2" customFormat="1" ht="51.75" customHeight="1" x14ac:dyDescent="0.25">
      <c r="A53" s="14"/>
      <c r="B53" s="9" t="s">
        <v>23</v>
      </c>
      <c r="C53" s="10">
        <f>SUM(C54:C63)</f>
        <v>641</v>
      </c>
      <c r="D53" s="10">
        <f>SUM(D54:D63)</f>
        <v>83842</v>
      </c>
      <c r="E53" s="10">
        <f t="shared" ref="E53" si="22">SUM(E54:E63)</f>
        <v>69173</v>
      </c>
      <c r="F53" s="10">
        <f t="shared" ref="F53" si="23">SUM(F54:F63)</f>
        <v>77877</v>
      </c>
      <c r="G53" s="10">
        <f t="shared" ref="G53" si="24">SUM(G54:G63)</f>
        <v>67710</v>
      </c>
      <c r="H53" s="10">
        <f>I53+J53</f>
        <v>71442</v>
      </c>
      <c r="I53" s="10">
        <f t="shared" ref="I53" si="25">SUM(I54:I63)</f>
        <v>65293</v>
      </c>
      <c r="J53" s="10">
        <f>SUM(J54:J63)</f>
        <v>6149</v>
      </c>
      <c r="K53" s="10">
        <f>L53+M53+N53</f>
        <v>6624</v>
      </c>
      <c r="L53" s="10">
        <f t="shared" ref="L53" si="26">SUM(L54:L63)</f>
        <v>1908</v>
      </c>
      <c r="M53" s="10">
        <f t="shared" ref="M53" si="27">SUM(M54:M63)</f>
        <v>328</v>
      </c>
      <c r="N53" s="10">
        <f t="shared" ref="N53" si="28">SUM(N54:N63)</f>
        <v>4388</v>
      </c>
    </row>
    <row r="54" spans="1:15" s="2" customFormat="1" outlineLevel="1" x14ac:dyDescent="0.25">
      <c r="A54" s="14"/>
      <c r="B54" s="20" t="s">
        <v>7</v>
      </c>
      <c r="C54" s="21">
        <v>49</v>
      </c>
      <c r="D54" s="21">
        <v>6894</v>
      </c>
      <c r="E54" s="21">
        <v>4481</v>
      </c>
      <c r="F54" s="21">
        <v>5635</v>
      </c>
      <c r="G54" s="21">
        <v>4474</v>
      </c>
      <c r="H54" s="22">
        <f t="shared" ref="H54:H63" si="29">I54+J54</f>
        <v>4521</v>
      </c>
      <c r="I54" s="21">
        <v>4132</v>
      </c>
      <c r="J54" s="21">
        <v>389</v>
      </c>
      <c r="K54" s="22">
        <f t="shared" ref="K54:K63" si="30">L54+M54+N54</f>
        <v>494</v>
      </c>
      <c r="L54" s="21">
        <v>147</v>
      </c>
      <c r="M54" s="21">
        <v>0</v>
      </c>
      <c r="N54" s="21">
        <v>347</v>
      </c>
    </row>
    <row r="55" spans="1:15" outlineLevel="1" x14ac:dyDescent="0.25">
      <c r="A55" s="14"/>
      <c r="B55" s="20" t="s">
        <v>8</v>
      </c>
      <c r="C55" s="21">
        <v>64</v>
      </c>
      <c r="D55" s="21">
        <v>8415</v>
      </c>
      <c r="E55" s="21">
        <v>7636</v>
      </c>
      <c r="F55" s="21">
        <v>8147</v>
      </c>
      <c r="G55" s="21">
        <v>7636</v>
      </c>
      <c r="H55" s="22">
        <f t="shared" si="29"/>
        <v>8036</v>
      </c>
      <c r="I55" s="21">
        <v>7352</v>
      </c>
      <c r="J55" s="21">
        <v>684</v>
      </c>
      <c r="K55" s="22">
        <f t="shared" si="30"/>
        <v>467</v>
      </c>
      <c r="L55" s="21">
        <v>192</v>
      </c>
      <c r="M55" s="21">
        <v>0</v>
      </c>
      <c r="N55" s="21">
        <v>275</v>
      </c>
    </row>
    <row r="56" spans="1:15" s="2" customFormat="1" outlineLevel="1" x14ac:dyDescent="0.25">
      <c r="A56" s="14"/>
      <c r="B56" s="20" t="s">
        <v>18</v>
      </c>
      <c r="C56" s="21">
        <v>89</v>
      </c>
      <c r="D56" s="21">
        <v>7369</v>
      </c>
      <c r="E56" s="21">
        <v>6258</v>
      </c>
      <c r="F56" s="21">
        <v>7369</v>
      </c>
      <c r="G56" s="21">
        <v>6258</v>
      </c>
      <c r="H56" s="22">
        <f t="shared" si="29"/>
        <v>7206</v>
      </c>
      <c r="I56" s="21">
        <v>6129</v>
      </c>
      <c r="J56" s="21">
        <v>1077</v>
      </c>
      <c r="K56" s="22">
        <f t="shared" si="30"/>
        <v>769</v>
      </c>
      <c r="L56" s="21">
        <v>267</v>
      </c>
      <c r="M56" s="21">
        <v>118</v>
      </c>
      <c r="N56" s="21">
        <v>384</v>
      </c>
    </row>
    <row r="57" spans="1:15" outlineLevel="1" x14ac:dyDescent="0.25">
      <c r="A57" s="14"/>
      <c r="B57" s="20" t="s">
        <v>9</v>
      </c>
      <c r="C57" s="21">
        <v>41</v>
      </c>
      <c r="D57" s="21">
        <v>7809</v>
      </c>
      <c r="E57" s="21">
        <v>7333</v>
      </c>
      <c r="F57" s="21">
        <v>7809</v>
      </c>
      <c r="G57" s="21">
        <v>7333</v>
      </c>
      <c r="H57" s="22">
        <f t="shared" si="29"/>
        <v>7854</v>
      </c>
      <c r="I57" s="21">
        <v>7420</v>
      </c>
      <c r="J57" s="21">
        <v>434</v>
      </c>
      <c r="K57" s="22">
        <f t="shared" si="30"/>
        <v>686</v>
      </c>
      <c r="L57" s="21">
        <v>132</v>
      </c>
      <c r="M57" s="21">
        <v>0</v>
      </c>
      <c r="N57" s="21">
        <v>554</v>
      </c>
    </row>
    <row r="58" spans="1:15" ht="15.6" outlineLevel="1" x14ac:dyDescent="0.3">
      <c r="A58" s="14"/>
      <c r="B58" s="20" t="s">
        <v>16</v>
      </c>
      <c r="C58" s="21">
        <v>62</v>
      </c>
      <c r="D58" s="21">
        <v>12545</v>
      </c>
      <c r="E58" s="21">
        <v>10580</v>
      </c>
      <c r="F58" s="21">
        <v>10463</v>
      </c>
      <c r="G58" s="21">
        <v>9869</v>
      </c>
      <c r="H58" s="22">
        <f t="shared" si="29"/>
        <v>10105</v>
      </c>
      <c r="I58" s="21">
        <v>9802</v>
      </c>
      <c r="J58" s="21">
        <v>303</v>
      </c>
      <c r="K58" s="22">
        <f t="shared" si="30"/>
        <v>980</v>
      </c>
      <c r="L58" s="21">
        <v>162</v>
      </c>
      <c r="M58" s="21">
        <v>15</v>
      </c>
      <c r="N58" s="21">
        <v>803</v>
      </c>
    </row>
    <row r="59" spans="1:15" outlineLevel="1" x14ac:dyDescent="0.25">
      <c r="A59" s="14"/>
      <c r="B59" s="20" t="s">
        <v>10</v>
      </c>
      <c r="C59" s="21">
        <v>112</v>
      </c>
      <c r="D59" s="21">
        <v>12707</v>
      </c>
      <c r="E59" s="21">
        <v>11090</v>
      </c>
      <c r="F59" s="21">
        <v>12707</v>
      </c>
      <c r="G59" s="21">
        <v>11090</v>
      </c>
      <c r="H59" s="22">
        <f t="shared" si="29"/>
        <v>12707</v>
      </c>
      <c r="I59" s="21">
        <v>11090</v>
      </c>
      <c r="J59" s="21">
        <v>1617</v>
      </c>
      <c r="K59" s="22">
        <f t="shared" si="30"/>
        <v>1236</v>
      </c>
      <c r="L59" s="21">
        <v>336</v>
      </c>
      <c r="M59" s="21">
        <v>0</v>
      </c>
      <c r="N59" s="21">
        <v>900</v>
      </c>
    </row>
    <row r="60" spans="1:15" outlineLevel="1" x14ac:dyDescent="0.25">
      <c r="A60" s="14"/>
      <c r="B60" s="20" t="s">
        <v>11</v>
      </c>
      <c r="C60" s="21">
        <v>51</v>
      </c>
      <c r="D60" s="21">
        <v>8516</v>
      </c>
      <c r="E60" s="21">
        <v>6069</v>
      </c>
      <c r="F60" s="21">
        <v>7416</v>
      </c>
      <c r="G60" s="21">
        <v>5849</v>
      </c>
      <c r="H60" s="22">
        <f t="shared" si="29"/>
        <v>5888</v>
      </c>
      <c r="I60" s="21">
        <v>5557</v>
      </c>
      <c r="J60" s="21">
        <v>331</v>
      </c>
      <c r="K60" s="22">
        <f t="shared" si="30"/>
        <v>480</v>
      </c>
      <c r="L60" s="21">
        <v>153</v>
      </c>
      <c r="M60" s="21">
        <v>7</v>
      </c>
      <c r="N60" s="21">
        <v>320</v>
      </c>
    </row>
    <row r="61" spans="1:15" outlineLevel="1" x14ac:dyDescent="0.25">
      <c r="A61" s="14"/>
      <c r="B61" s="20" t="s">
        <v>12</v>
      </c>
      <c r="C61" s="21">
        <v>61</v>
      </c>
      <c r="D61" s="21">
        <v>10719</v>
      </c>
      <c r="E61" s="21">
        <v>7948</v>
      </c>
      <c r="F61" s="21">
        <v>9463</v>
      </c>
      <c r="G61" s="21">
        <v>7423</v>
      </c>
      <c r="H61" s="22">
        <f t="shared" si="29"/>
        <v>6910</v>
      </c>
      <c r="I61" s="21">
        <v>6151</v>
      </c>
      <c r="J61" s="21">
        <v>759</v>
      </c>
      <c r="K61" s="22">
        <f t="shared" si="30"/>
        <v>435</v>
      </c>
      <c r="L61" s="21">
        <v>183</v>
      </c>
      <c r="M61" s="21">
        <v>78</v>
      </c>
      <c r="N61" s="21">
        <v>174</v>
      </c>
    </row>
    <row r="62" spans="1:15" outlineLevel="1" x14ac:dyDescent="0.25">
      <c r="A62" s="14"/>
      <c r="B62" s="20" t="s">
        <v>13</v>
      </c>
      <c r="C62" s="21">
        <v>91</v>
      </c>
      <c r="D62" s="21">
        <v>6402</v>
      </c>
      <c r="E62" s="21">
        <v>6158</v>
      </c>
      <c r="F62" s="21">
        <v>6402</v>
      </c>
      <c r="G62" s="21">
        <v>6158</v>
      </c>
      <c r="H62" s="22">
        <f t="shared" si="29"/>
        <v>6387</v>
      </c>
      <c r="I62" s="21">
        <v>6158</v>
      </c>
      <c r="J62" s="21">
        <v>229</v>
      </c>
      <c r="K62" s="22">
        <f t="shared" si="30"/>
        <v>612</v>
      </c>
      <c r="L62" s="21">
        <v>273</v>
      </c>
      <c r="M62" s="21">
        <v>47</v>
      </c>
      <c r="N62" s="21">
        <v>292</v>
      </c>
    </row>
    <row r="63" spans="1:15" outlineLevel="1" x14ac:dyDescent="0.25">
      <c r="A63" s="14"/>
      <c r="B63" s="23" t="s">
        <v>14</v>
      </c>
      <c r="C63" s="24">
        <v>21</v>
      </c>
      <c r="D63" s="24">
        <v>2466</v>
      </c>
      <c r="E63" s="24">
        <v>1620</v>
      </c>
      <c r="F63" s="24">
        <v>2466</v>
      </c>
      <c r="G63" s="24">
        <v>1620</v>
      </c>
      <c r="H63" s="22">
        <f t="shared" si="29"/>
        <v>1828</v>
      </c>
      <c r="I63" s="24">
        <v>1502</v>
      </c>
      <c r="J63" s="24">
        <v>326</v>
      </c>
      <c r="K63" s="22">
        <f t="shared" si="30"/>
        <v>465</v>
      </c>
      <c r="L63" s="24">
        <v>63</v>
      </c>
      <c r="M63" s="24">
        <v>63</v>
      </c>
      <c r="N63" s="24">
        <v>339</v>
      </c>
    </row>
    <row r="64" spans="1:15" ht="53.25" customHeight="1" x14ac:dyDescent="0.25">
      <c r="A64" s="27"/>
      <c r="B64" s="11" t="s">
        <v>27</v>
      </c>
      <c r="C64" s="12">
        <f>SUM(C65:C74)</f>
        <v>558</v>
      </c>
      <c r="D64" s="12">
        <f>SUM(D65:D74)</f>
        <v>84506</v>
      </c>
      <c r="E64" s="12">
        <f t="shared" ref="E64:G64" si="31">SUM(E65:E74)</f>
        <v>71016</v>
      </c>
      <c r="F64" s="12">
        <f t="shared" si="31"/>
        <v>70714</v>
      </c>
      <c r="G64" s="12">
        <f t="shared" si="31"/>
        <v>65375</v>
      </c>
      <c r="H64" s="12">
        <f>I64+J64</f>
        <v>65064</v>
      </c>
      <c r="I64" s="12">
        <f t="shared" ref="I64" si="32">SUM(I65:I74)</f>
        <v>61137</v>
      </c>
      <c r="J64" s="12">
        <f>SUM(J65:J74)</f>
        <v>3927</v>
      </c>
      <c r="K64" s="12">
        <f>L64+M64+N64</f>
        <v>5316</v>
      </c>
      <c r="L64" s="12">
        <f t="shared" ref="L64" si="33">SUM(L65:L74)</f>
        <v>1631</v>
      </c>
      <c r="M64" s="12">
        <f t="shared" ref="M64:N64" si="34">SUM(M65:M74)</f>
        <v>247</v>
      </c>
      <c r="N64" s="12">
        <f t="shared" si="34"/>
        <v>3438</v>
      </c>
    </row>
    <row r="65" spans="1:14" x14ac:dyDescent="0.25">
      <c r="A65" s="14"/>
      <c r="B65" s="20" t="s">
        <v>7</v>
      </c>
      <c r="C65" s="21">
        <v>44</v>
      </c>
      <c r="D65" s="21">
        <v>6652</v>
      </c>
      <c r="E65" s="21">
        <v>4741</v>
      </c>
      <c r="F65" s="21">
        <v>4618</v>
      </c>
      <c r="G65" s="21">
        <v>4286</v>
      </c>
      <c r="H65" s="22">
        <f>SUM(I65:J65)</f>
        <v>5805</v>
      </c>
      <c r="I65" s="21">
        <v>4436</v>
      </c>
      <c r="J65" s="21">
        <v>1369</v>
      </c>
      <c r="K65" s="22">
        <f t="shared" ref="K65:K74" si="35">L65+M65+N65</f>
        <v>314</v>
      </c>
      <c r="L65" s="21">
        <v>70</v>
      </c>
      <c r="M65" s="21">
        <v>0</v>
      </c>
      <c r="N65" s="21">
        <v>244</v>
      </c>
    </row>
    <row r="66" spans="1:14" x14ac:dyDescent="0.25">
      <c r="A66" s="14"/>
      <c r="B66" s="20" t="s">
        <v>8</v>
      </c>
      <c r="C66" s="21">
        <v>49</v>
      </c>
      <c r="D66" s="21">
        <v>9117</v>
      </c>
      <c r="E66" s="21">
        <v>7498</v>
      </c>
      <c r="F66" s="21">
        <v>7898</v>
      </c>
      <c r="G66" s="21">
        <v>7308</v>
      </c>
      <c r="H66" s="22">
        <f>SUM(I66:J66)</f>
        <v>7673</v>
      </c>
      <c r="I66" s="21">
        <v>7231</v>
      </c>
      <c r="J66" s="21">
        <v>442</v>
      </c>
      <c r="K66" s="22">
        <f>SUM(L66:N66)</f>
        <v>581</v>
      </c>
      <c r="L66" s="21">
        <v>168</v>
      </c>
      <c r="M66" s="21">
        <v>30</v>
      </c>
      <c r="N66" s="21">
        <v>383</v>
      </c>
    </row>
    <row r="67" spans="1:14" x14ac:dyDescent="0.25">
      <c r="A67" s="14"/>
      <c r="B67" s="20" t="s">
        <v>18</v>
      </c>
      <c r="C67" s="21">
        <v>72</v>
      </c>
      <c r="D67" s="21">
        <v>7670</v>
      </c>
      <c r="E67" s="21">
        <v>6403</v>
      </c>
      <c r="F67" s="21">
        <v>6717</v>
      </c>
      <c r="G67" s="21">
        <v>6403</v>
      </c>
      <c r="H67" s="22">
        <f t="shared" ref="H67:H74" si="36">I67+J67</f>
        <v>6505</v>
      </c>
      <c r="I67" s="21">
        <v>6331</v>
      </c>
      <c r="J67" s="21">
        <v>174</v>
      </c>
      <c r="K67" s="22">
        <f t="shared" si="35"/>
        <v>532</v>
      </c>
      <c r="L67" s="21">
        <v>216</v>
      </c>
      <c r="M67" s="21">
        <v>43</v>
      </c>
      <c r="N67" s="21">
        <v>273</v>
      </c>
    </row>
    <row r="68" spans="1:14" x14ac:dyDescent="0.25">
      <c r="A68" s="14"/>
      <c r="B68" s="20" t="s">
        <v>9</v>
      </c>
      <c r="C68" s="21">
        <v>43</v>
      </c>
      <c r="D68" s="21">
        <v>8956</v>
      </c>
      <c r="E68" s="21">
        <v>7776</v>
      </c>
      <c r="F68" s="21">
        <v>8124</v>
      </c>
      <c r="G68" s="21">
        <v>7624</v>
      </c>
      <c r="H68" s="22">
        <f t="shared" si="36"/>
        <v>7843</v>
      </c>
      <c r="I68" s="21">
        <v>7617</v>
      </c>
      <c r="J68" s="21">
        <v>226</v>
      </c>
      <c r="K68" s="22">
        <f t="shared" si="35"/>
        <v>690</v>
      </c>
      <c r="L68" s="21">
        <v>129</v>
      </c>
      <c r="M68" s="21">
        <v>47</v>
      </c>
      <c r="N68" s="21">
        <v>514</v>
      </c>
    </row>
    <row r="69" spans="1:14" x14ac:dyDescent="0.25">
      <c r="A69" s="14"/>
      <c r="B69" s="20" t="s">
        <v>16</v>
      </c>
      <c r="C69" s="21">
        <v>56</v>
      </c>
      <c r="D69" s="21">
        <v>12318</v>
      </c>
      <c r="E69" s="21">
        <v>10998</v>
      </c>
      <c r="F69" s="21">
        <v>11136</v>
      </c>
      <c r="G69" s="21">
        <v>11005</v>
      </c>
      <c r="H69" s="22">
        <f t="shared" si="36"/>
        <v>11947</v>
      </c>
      <c r="I69" s="21">
        <v>11135</v>
      </c>
      <c r="J69" s="21">
        <v>812</v>
      </c>
      <c r="K69" s="22">
        <f t="shared" si="35"/>
        <v>884</v>
      </c>
      <c r="L69" s="21">
        <v>178</v>
      </c>
      <c r="M69" s="21">
        <v>39</v>
      </c>
      <c r="N69" s="21">
        <v>667</v>
      </c>
    </row>
    <row r="70" spans="1:14" x14ac:dyDescent="0.25">
      <c r="A70" s="14"/>
      <c r="B70" s="20" t="s">
        <v>10</v>
      </c>
      <c r="C70" s="21">
        <v>93</v>
      </c>
      <c r="D70" s="21">
        <v>13180</v>
      </c>
      <c r="E70" s="21">
        <v>11525</v>
      </c>
      <c r="F70" s="21">
        <v>13180</v>
      </c>
      <c r="G70" s="21">
        <v>11525</v>
      </c>
      <c r="H70" s="22">
        <f t="shared" si="36"/>
        <v>11629</v>
      </c>
      <c r="I70" s="21">
        <v>11525</v>
      </c>
      <c r="J70" s="21">
        <v>104</v>
      </c>
      <c r="K70" s="22">
        <f t="shared" si="35"/>
        <v>593</v>
      </c>
      <c r="L70" s="21">
        <v>279</v>
      </c>
      <c r="M70" s="21">
        <v>0</v>
      </c>
      <c r="N70" s="21">
        <v>314</v>
      </c>
    </row>
    <row r="71" spans="1:14" x14ac:dyDescent="0.25">
      <c r="A71" s="14"/>
      <c r="B71" s="20" t="s">
        <v>11</v>
      </c>
      <c r="C71" s="21">
        <v>37</v>
      </c>
      <c r="D71" s="21">
        <v>5837</v>
      </c>
      <c r="E71" s="21">
        <v>5430</v>
      </c>
      <c r="F71" s="21">
        <v>4883</v>
      </c>
      <c r="G71" s="21">
        <v>4563</v>
      </c>
      <c r="H71" s="22">
        <f t="shared" si="36"/>
        <v>2451</v>
      </c>
      <c r="I71" s="21">
        <v>2395</v>
      </c>
      <c r="J71" s="21">
        <v>56</v>
      </c>
      <c r="K71" s="22">
        <f t="shared" si="35"/>
        <v>322</v>
      </c>
      <c r="L71" s="21">
        <v>111</v>
      </c>
      <c r="M71" s="21">
        <v>0</v>
      </c>
      <c r="N71" s="21">
        <v>211</v>
      </c>
    </row>
    <row r="72" spans="1:14" x14ac:dyDescent="0.25">
      <c r="A72" s="14"/>
      <c r="B72" s="20" t="s">
        <v>12</v>
      </c>
      <c r="C72" s="21">
        <v>53</v>
      </c>
      <c r="D72" s="21">
        <v>11346</v>
      </c>
      <c r="E72" s="21">
        <v>8547</v>
      </c>
      <c r="F72" s="21">
        <v>5500</v>
      </c>
      <c r="G72" s="21">
        <v>4854</v>
      </c>
      <c r="H72" s="22">
        <f t="shared" si="36"/>
        <v>2801</v>
      </c>
      <c r="I72" s="21">
        <v>2644</v>
      </c>
      <c r="J72" s="21">
        <v>157</v>
      </c>
      <c r="K72" s="22">
        <f t="shared" si="35"/>
        <v>417</v>
      </c>
      <c r="L72" s="21">
        <v>159</v>
      </c>
      <c r="M72" s="21">
        <v>67</v>
      </c>
      <c r="N72" s="21">
        <v>191</v>
      </c>
    </row>
    <row r="73" spans="1:14" x14ac:dyDescent="0.25">
      <c r="A73" s="14"/>
      <c r="B73" s="20" t="s">
        <v>13</v>
      </c>
      <c r="C73" s="21">
        <v>86</v>
      </c>
      <c r="D73" s="21">
        <v>6582</v>
      </c>
      <c r="E73" s="21">
        <v>6321</v>
      </c>
      <c r="F73" s="21">
        <v>6582</v>
      </c>
      <c r="G73" s="21">
        <v>6321</v>
      </c>
      <c r="H73" s="22">
        <f t="shared" si="36"/>
        <v>6582</v>
      </c>
      <c r="I73" s="21">
        <v>6321</v>
      </c>
      <c r="J73" s="21">
        <v>261</v>
      </c>
      <c r="K73" s="22">
        <f t="shared" si="35"/>
        <v>601</v>
      </c>
      <c r="L73" s="21">
        <v>258</v>
      </c>
      <c r="M73" s="21">
        <v>21</v>
      </c>
      <c r="N73" s="21">
        <v>322</v>
      </c>
    </row>
    <row r="74" spans="1:14" x14ac:dyDescent="0.25">
      <c r="A74" s="14"/>
      <c r="B74" s="23" t="s">
        <v>14</v>
      </c>
      <c r="C74" s="24">
        <v>25</v>
      </c>
      <c r="D74" s="24">
        <v>2848</v>
      </c>
      <c r="E74" s="24">
        <v>1777</v>
      </c>
      <c r="F74" s="24">
        <v>2076</v>
      </c>
      <c r="G74" s="24">
        <v>1486</v>
      </c>
      <c r="H74" s="22">
        <f t="shared" si="36"/>
        <v>1828</v>
      </c>
      <c r="I74" s="24">
        <v>1502</v>
      </c>
      <c r="J74" s="24">
        <v>326</v>
      </c>
      <c r="K74" s="22">
        <f t="shared" si="35"/>
        <v>382</v>
      </c>
      <c r="L74" s="24">
        <v>63</v>
      </c>
      <c r="M74" s="24">
        <v>0</v>
      </c>
      <c r="N74" s="24">
        <v>319</v>
      </c>
    </row>
  </sheetData>
  <mergeCells count="10">
    <mergeCell ref="A1:B1"/>
    <mergeCell ref="A3:N3"/>
    <mergeCell ref="B6:B7"/>
    <mergeCell ref="A6:A7"/>
    <mergeCell ref="C6:C7"/>
    <mergeCell ref="D6:E6"/>
    <mergeCell ref="K6:N6"/>
    <mergeCell ref="A4:N4"/>
    <mergeCell ref="F6:G6"/>
    <mergeCell ref="H6:J6"/>
  </mergeCells>
  <printOptions horizontalCentered="1"/>
  <pageMargins left="0.31496062992125984" right="0.31496062992125984" top="0.55118110236220474" bottom="0.55118110236220474" header="0.31496062992125984" footer="0.31496062992125984"/>
  <pageSetup scale="10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Phu luc 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2021-07-15T08:41:42Z</dcterms:modified>
</cp:coreProperties>
</file>