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4490" yWindow="-15" windowWidth="14310" windowHeight="12825"/>
  </bookViews>
  <sheets>
    <sheet name="Chi tieu KTXH" sheetId="23" r:id="rId1"/>
  </sheets>
  <definedNames>
    <definedName name="____B1" hidden="1">{"'Sheet1'!$L$16"}</definedName>
    <definedName name="____Pl2" hidden="1">{"'Sheet1'!$L$16"}</definedName>
    <definedName name="___CON1">#REF!</definedName>
    <definedName name="___CON2">#REF!</definedName>
    <definedName name="___lap1">#REF!</definedName>
    <definedName name="___lap2">#REF!</definedName>
    <definedName name="___NET2">#REF!</definedName>
    <definedName name="___NSO2" hidden="1">{"'Sheet1'!$L$16"}</definedName>
    <definedName name="__a100000">#REF!</definedName>
    <definedName name="__a80000">#REF!</definedName>
    <definedName name="__B1" localSheetId="0" hidden="1">{"'Sheet1'!$L$16"}</definedName>
    <definedName name="__B1" hidden="1">{"'Sheet1'!$L$16"}</definedName>
    <definedName name="__boi1">#REF!</definedName>
    <definedName name="__boi2">#REF!</definedName>
    <definedName name="__CON1">#REF!</definedName>
    <definedName name="__CON2">#REF!</definedName>
    <definedName name="__ddn400">#REF!</definedName>
    <definedName name="__ddn600">#REF!</definedName>
    <definedName name="__KM188">#REF!</definedName>
    <definedName name="__km189">#REF!</definedName>
    <definedName name="__km190">#REF!</definedName>
    <definedName name="__km191">#REF!</definedName>
    <definedName name="__km192">#REF!</definedName>
    <definedName name="__km193">#REF!</definedName>
    <definedName name="__km194">#REF!</definedName>
    <definedName name="__km195">#REF!</definedName>
    <definedName name="__km196">#REF!</definedName>
    <definedName name="__km197">#REF!</definedName>
    <definedName name="__km198">#REF!</definedName>
    <definedName name="__MAC12">#REF!</definedName>
    <definedName name="__MAC46">#REF!</definedName>
    <definedName name="__NCL100">#REF!</definedName>
    <definedName name="__NCL200">#REF!</definedName>
    <definedName name="__NCL250">#REF!</definedName>
    <definedName name="__NET2">#REF!</definedName>
    <definedName name="__nin190">#REF!</definedName>
    <definedName name="__Pl2" localSheetId="0" hidden="1">{"'Sheet1'!$L$16"}</definedName>
    <definedName name="__Pl2" hidden="1">{"'Sheet1'!$L$16"}</definedName>
    <definedName name="__sc1">#REF!</definedName>
    <definedName name="__SC2">#REF!</definedName>
    <definedName name="__sc3">#REF!</definedName>
    <definedName name="__SN3">#REF!</definedName>
    <definedName name="__TB1">#REF!</definedName>
    <definedName name="__TL1">#REF!</definedName>
    <definedName name="__TL2">#REF!</definedName>
    <definedName name="__TL3">#REF!</definedName>
    <definedName name="__TLA120">#REF!</definedName>
    <definedName name="__TLA35">#REF!</definedName>
    <definedName name="__TLA50">#REF!</definedName>
    <definedName name="__TLA70">#REF!</definedName>
    <definedName name="__TLA95">#REF!</definedName>
    <definedName name="__tz593">#REF!</definedName>
    <definedName name="__VL100">#REF!</definedName>
    <definedName name="__VL200">#REF!</definedName>
    <definedName name="__VL250">#REF!</definedName>
    <definedName name="_05.6022">#REF!</definedName>
    <definedName name="_1">#N/A</definedName>
    <definedName name="_1_2">NA()</definedName>
    <definedName name="_1000A01">#N/A</definedName>
    <definedName name="_1000A01_2">NA()</definedName>
    <definedName name="_2">#N/A</definedName>
    <definedName name="_2_2">NA()</definedName>
    <definedName name="_a100000">#REF!</definedName>
    <definedName name="_a80000">#REF!</definedName>
    <definedName name="_B1" localSheetId="0" hidden="1">{"'Sheet1'!$L$16"}</definedName>
    <definedName name="_B1" hidden="1">{"'Sheet1'!$L$16"}</definedName>
    <definedName name="_boi1">#REF!</definedName>
    <definedName name="_boi2">#REF!</definedName>
    <definedName name="_CON1">#REF!</definedName>
    <definedName name="_CON1_2">#REF!</definedName>
    <definedName name="_CON2">#REF!</definedName>
    <definedName name="_CON2_2">#REF!</definedName>
    <definedName name="_ddn400">#REF!</definedName>
    <definedName name="_ddn600">#REF!</definedName>
    <definedName name="_Fill" localSheetId="0" hidden="1">#REF!</definedName>
    <definedName name="_Fill" hidden="1">#REF!</definedName>
    <definedName name="_xlnm._FilterDatabase" hidden="1">#REF!</definedName>
    <definedName name="_Key1" hidden="1">#REF!</definedName>
    <definedName name="_Key2" hidden="1">#REF!</definedName>
    <definedName name="_KM188">#REF!</definedName>
    <definedName name="_km189">#REF!</definedName>
    <definedName name="_km190">#REF!</definedName>
    <definedName name="_km191">#REF!</definedName>
    <definedName name="_km192">#REF!</definedName>
    <definedName name="_km193">#REF!</definedName>
    <definedName name="_km194">#REF!</definedName>
    <definedName name="_km195">#REF!</definedName>
    <definedName name="_km196">#REF!</definedName>
    <definedName name="_km197">#REF!</definedName>
    <definedName name="_km198">#REF!</definedName>
    <definedName name="_lap1" localSheetId="0">#REF!</definedName>
    <definedName name="_lap1">#REF!</definedName>
    <definedName name="_lap2" localSheetId="0">#REF!</definedName>
    <definedName name="_lap2">#REF!</definedName>
    <definedName name="_MAC12">#REF!</definedName>
    <definedName name="_MAC46">#REF!</definedName>
    <definedName name="_NCL100">#REF!</definedName>
    <definedName name="_NCL200">#REF!</definedName>
    <definedName name="_NCL250">#REF!</definedName>
    <definedName name="_NET2">#REF!</definedName>
    <definedName name="_NET2_2">#REF!</definedName>
    <definedName name="_nin190">#REF!</definedName>
    <definedName name="_NSO2" localSheetId="0" hidden="1">{"'Sheet1'!$L$16"}</definedName>
    <definedName name="_NSO2" hidden="1">{"'Sheet1'!$L$16"}</definedName>
    <definedName name="_Order1" hidden="1">255</definedName>
    <definedName name="_Order2" hidden="1">255</definedName>
    <definedName name="_Pl2" localSheetId="0" hidden="1">{"'Sheet1'!$L$16"}</definedName>
    <definedName name="_Pl2" hidden="1">{"'Sheet1'!$L$16"}</definedName>
    <definedName name="_sc1">#REF!</definedName>
    <definedName name="_SC2">#REF!</definedName>
    <definedName name="_sc3">#REF!</definedName>
    <definedName name="_SN3">#REF!</definedName>
    <definedName name="_Sort" hidden="1">#REF!</definedName>
    <definedName name="_TB1">#REF!</definedName>
    <definedName name="_TL1">#REF!</definedName>
    <definedName name="_TL2">#REF!</definedName>
    <definedName name="_TL3">#REF!</definedName>
    <definedName name="_TLA120">#REF!</definedName>
    <definedName name="_TLA35">#REF!</definedName>
    <definedName name="_TLA50">#REF!</definedName>
    <definedName name="_TLA70">#REF!</definedName>
    <definedName name="_TLA95">#REF!</definedName>
    <definedName name="_tz593">#REF!</definedName>
    <definedName name="_VL100">#REF!</definedName>
    <definedName name="_VL200">#REF!</definedName>
    <definedName name="_VL250">#REF!</definedName>
    <definedName name="a" localSheetId="0" hidden="1">{"'Sheet1'!$L$16"}</definedName>
    <definedName name="A01_">#N/A</definedName>
    <definedName name="A01__2">NA()</definedName>
    <definedName name="A01AC">#N/A</definedName>
    <definedName name="A01AC_2">NA()</definedName>
    <definedName name="A01CAT">#N/A</definedName>
    <definedName name="A01CAT_2">NA()</definedName>
    <definedName name="A01CODE">#N/A</definedName>
    <definedName name="A01CODE_2">NA()</definedName>
    <definedName name="A01DATA">#N/A</definedName>
    <definedName name="A01DATA_2">NA()</definedName>
    <definedName name="A01MI">#N/A</definedName>
    <definedName name="A01MI_2">NA()</definedName>
    <definedName name="A01TO">#N/A</definedName>
    <definedName name="A01TO_2">NA()</definedName>
    <definedName name="A120_">#REF!</definedName>
    <definedName name="a277Print_Titles" localSheetId="0">#REF!</definedName>
    <definedName name="a277Print_Titles">#REF!</definedName>
    <definedName name="A35_">#REF!</definedName>
    <definedName name="A50_">#REF!</definedName>
    <definedName name="A70_">#REF!</definedName>
    <definedName name="A95_">#REF!</definedName>
    <definedName name="AA">#REF!</definedName>
    <definedName name="AC120_">#REF!</definedName>
    <definedName name="AC35_">#REF!</definedName>
    <definedName name="AC50_">#REF!</definedName>
    <definedName name="AC70_">#REF!</definedName>
    <definedName name="AC95_">#REF!</definedName>
    <definedName name="ag15F80">#REF!</definedName>
    <definedName name="All_Item">#REF!</definedName>
    <definedName name="ALPIN">#N/A</definedName>
    <definedName name="ALPIN_2">NA()</definedName>
    <definedName name="ALPJYOU">#N/A</definedName>
    <definedName name="ALPJYOU_2">NA()</definedName>
    <definedName name="ALPTOI">#N/A</definedName>
    <definedName name="ALPTOI_2">NA()</definedName>
    <definedName name="b" localSheetId="0">{"Book1","LuongT6.05.xls"}</definedName>
    <definedName name="Bang_cly">#REF!</definedName>
    <definedName name="Bang_CVC">#REF!</definedName>
    <definedName name="bang_gia">#REF!</definedName>
    <definedName name="Bang_travl">#REF!</definedName>
    <definedName name="BB">#REF!</definedName>
    <definedName name="Biengioi">#REF!</definedName>
    <definedName name="blkh">#REF!</definedName>
    <definedName name="blkh1">#REF!</definedName>
    <definedName name="BMPB">#REF!</definedName>
    <definedName name="BOQ">#REF!</definedName>
    <definedName name="BT">#REF!</definedName>
    <definedName name="BTB">#REF!</definedName>
    <definedName name="BTM">#REF!</definedName>
    <definedName name="BTN">#REF!</definedName>
    <definedName name="BTT">#REF!</definedName>
    <definedName name="BVCISUMMARY">#REF!</definedName>
    <definedName name="C.1.1..Phat_tuyen">#REF!</definedName>
    <definedName name="C.1.10..VC_Thu_cong_CG">#REF!</definedName>
    <definedName name="C.1.2..Chat_cay_thu_cong">#REF!</definedName>
    <definedName name="C.1.3..Chat_cay_may">#REF!</definedName>
    <definedName name="C.1.4..Dao_goc_cay">#REF!</definedName>
    <definedName name="C.1.5..Lam_duong_tam">#REF!</definedName>
    <definedName name="C.1.6..Lam_cau_tam">#REF!</definedName>
    <definedName name="C.1.7..Rai_da_chong_lun">#REF!</definedName>
    <definedName name="C.1.8..Lam_kho_tam">#REF!</definedName>
    <definedName name="C.1.8..San_mat_bang">#REF!</definedName>
    <definedName name="C.2.1..VC_Thu_cong">#REF!</definedName>
    <definedName name="C.2.2..VC_T_cong_CG">#REF!</definedName>
    <definedName name="C.2.3..Boc_do">#REF!</definedName>
    <definedName name="C.3.1..Dao_dat_mong_cot">#REF!</definedName>
    <definedName name="C.3.2..Dao_dat_de_dap">#REF!</definedName>
    <definedName name="C.3.3..Dap_dat_mong">#REF!</definedName>
    <definedName name="C.3.4..Dao_dap_TDia">#REF!</definedName>
    <definedName name="C.3.5..Dap_bo_bao">#REF!</definedName>
    <definedName name="C.3.6..Bom_tat_nuoc">#REF!</definedName>
    <definedName name="C.3.7..Dao_bun">#REF!</definedName>
    <definedName name="C.3.8..Dap_cat_CT">#REF!</definedName>
    <definedName name="C.3.9..Dao_pha_da">#REF!</definedName>
    <definedName name="C.4.1.Cot_thep">#REF!</definedName>
    <definedName name="C.4.2..Van_khuon">#REF!</definedName>
    <definedName name="C.4.3..Be_tong">#REF!</definedName>
    <definedName name="C.4.4..Lap_BT_D.San">#REF!</definedName>
    <definedName name="C.4.5..Xay_da_hoc">#REF!</definedName>
    <definedName name="C.4.6..Dong_coc">#REF!</definedName>
    <definedName name="C.4.7..Quet_Bi_tum">#REF!</definedName>
    <definedName name="C.5.1..Lap_cot_thep">#REF!</definedName>
    <definedName name="C.5.2..Lap_cot_BT">#REF!</definedName>
    <definedName name="C.5.3..Lap_dat_xa">#REF!</definedName>
    <definedName name="C.5.4..Lap_tiep_dia">#REF!</definedName>
    <definedName name="C.5.5..Son_sat_thep">#REF!</definedName>
    <definedName name="C.6.1..Lap_su_dung">#REF!</definedName>
    <definedName name="C.6.2..Lap_su_CS">#REF!</definedName>
    <definedName name="C.6.3..Su_chuoi_do">#REF!</definedName>
    <definedName name="C.6.4..Su_chuoi_neo">#REF!</definedName>
    <definedName name="C.6.5..Lap_phu_kien">#REF!</definedName>
    <definedName name="C.6.6..Ep_noi_day">#REF!</definedName>
    <definedName name="C.6.7..KD_vuot_CN">#REF!</definedName>
    <definedName name="C.6.8..Rai_cang_day">#REF!</definedName>
    <definedName name="C.6.9..Cap_quang">#REF!</definedName>
    <definedName name="cap" localSheetId="0">#REF!</definedName>
    <definedName name="cap">#REF!</definedName>
    <definedName name="cap0.7" localSheetId="0">#REF!</definedName>
    <definedName name="cap0.7">#REF!</definedName>
    <definedName name="Category_All">#REF!</definedName>
    <definedName name="CATIN">#N/A</definedName>
    <definedName name="CATIN_2">NA()</definedName>
    <definedName name="CATJYOU">#N/A</definedName>
    <definedName name="CATJYOU_2">NA()</definedName>
    <definedName name="CATREC">#N/A</definedName>
    <definedName name="CATREC_2">NA()</definedName>
    <definedName name="CATSYU">#N/A</definedName>
    <definedName name="CATSYU_2">NA()</definedName>
    <definedName name="CCS">#REF!</definedName>
    <definedName name="CDD">#REF!</definedName>
    <definedName name="CDDD1PHA">#REF!</definedName>
    <definedName name="CDDD3PHA">#REF!</definedName>
    <definedName name="Cdo_8bat">#REF!</definedName>
    <definedName name="Cdo_TK50">#REF!</definedName>
    <definedName name="Cho_2">#REF!</definedName>
    <definedName name="CK">#REF!</definedName>
    <definedName name="CL" localSheetId="0">#REF!</definedName>
    <definedName name="CL">#REF!</definedName>
    <definedName name="CLVC3">0.1</definedName>
    <definedName name="CLVC35">#REF!</definedName>
    <definedName name="CLVCTB">#REF!</definedName>
    <definedName name="CN_RC1">#REF!</definedName>
    <definedName name="CN_RC2">#REF!</definedName>
    <definedName name="CN_Rnha">#REF!</definedName>
    <definedName name="CN_Rs">#REF!</definedName>
    <definedName name="Cneo_8bat">#REF!</definedName>
    <definedName name="Cneo_TK50">#REF!</definedName>
    <definedName name="Co">#REF!</definedName>
    <definedName name="Code" hidden="1">#REF!</definedName>
    <definedName name="Cöï_ly_vaän_chuyeãn">#REF!</definedName>
    <definedName name="CÖÏ_LY_VAÄN_CHUYEÅN">#REF!</definedName>
    <definedName name="COMMON" localSheetId="0">#REF!</definedName>
    <definedName name="COMMON">#REF!</definedName>
    <definedName name="COMMON_2">#REF!</definedName>
    <definedName name="CON_EQP_COS">#REF!</definedName>
    <definedName name="CON_EQP_COST">#REF!</definedName>
    <definedName name="Cong_HM_DTCT">#REF!</definedName>
    <definedName name="Cong_M_DTCT">#REF!</definedName>
    <definedName name="Cong_NC_DTCT">#REF!</definedName>
    <definedName name="Cong_VL_DTCT">#REF!</definedName>
    <definedName name="CONST_EQ">#REF!</definedName>
    <definedName name="Coù__4">#REF!</definedName>
    <definedName name="COVER">#REF!</definedName>
    <definedName name="CPKDP">#REF!</definedName>
    <definedName name="CPKTW">#REF!</definedName>
    <definedName name="cptkdp">#REF!</definedName>
    <definedName name="CPVC100">#REF!</definedName>
    <definedName name="CPVC35">#REF!</definedName>
    <definedName name="CRD">#REF!</definedName>
    <definedName name="CRITINST">#REF!</definedName>
    <definedName name="CRITPURC">#REF!</definedName>
    <definedName name="CRS">#REF!</definedName>
    <definedName name="CS">#REF!</definedName>
    <definedName name="CS_10" localSheetId="0">#REF!</definedName>
    <definedName name="CS_10">#REF!</definedName>
    <definedName name="CS_100" localSheetId="0">#REF!</definedName>
    <definedName name="CS_100">#REF!</definedName>
    <definedName name="CS_10S" localSheetId="0">#REF!</definedName>
    <definedName name="CS_10S">#REF!</definedName>
    <definedName name="CS_120" localSheetId="0">#REF!</definedName>
    <definedName name="CS_120">#REF!</definedName>
    <definedName name="CS_140" localSheetId="0">#REF!</definedName>
    <definedName name="CS_140">#REF!</definedName>
    <definedName name="CS_160" localSheetId="0">#REF!</definedName>
    <definedName name="CS_160">#REF!</definedName>
    <definedName name="CS_20" localSheetId="0">#REF!</definedName>
    <definedName name="CS_20">#REF!</definedName>
    <definedName name="CS_30" localSheetId="0">#REF!</definedName>
    <definedName name="CS_30">#REF!</definedName>
    <definedName name="CS_40" localSheetId="0">#REF!</definedName>
    <definedName name="CS_40">#REF!</definedName>
    <definedName name="CS_40S" localSheetId="0">#REF!</definedName>
    <definedName name="CS_40S">#REF!</definedName>
    <definedName name="CS_5S" localSheetId="0">#REF!</definedName>
    <definedName name="CS_5S">#REF!</definedName>
    <definedName name="CS_60" localSheetId="0">#REF!</definedName>
    <definedName name="CS_60">#REF!</definedName>
    <definedName name="CS_80" localSheetId="0">#REF!</definedName>
    <definedName name="CS_80">#REF!</definedName>
    <definedName name="CS_80S" localSheetId="0">#REF!</definedName>
    <definedName name="CS_80S">#REF!</definedName>
    <definedName name="CS_STD" localSheetId="0">#REF!</definedName>
    <definedName name="CS_STD">#REF!</definedName>
    <definedName name="CS_XS" localSheetId="0">#REF!</definedName>
    <definedName name="CS_XS">#REF!</definedName>
    <definedName name="CS_XXS" localSheetId="0">#REF!</definedName>
    <definedName name="CS_XXS">#REF!</definedName>
    <definedName name="csd3p">#REF!</definedName>
    <definedName name="csddg1p">#REF!</definedName>
    <definedName name="csddt1p">#REF!</definedName>
    <definedName name="csht3p">#REF!</definedName>
    <definedName name="CT" localSheetId="0">#REF!</definedName>
    <definedName name="CT">#REF!</definedName>
    <definedName name="CT_134">#REF!</definedName>
    <definedName name="CT_168">#REF!</definedName>
    <definedName name="CT_194_2">#REF!</definedName>
    <definedName name="ctdn9697" localSheetId="0">#REF!</definedName>
    <definedName name="ctdn9697">#REF!</definedName>
    <definedName name="ctiep">#REF!</definedName>
    <definedName name="CTK">#REF!</definedName>
    <definedName name="cuoc_vc">#REF!</definedName>
    <definedName name="CURRENCY">#REF!</definedName>
    <definedName name="cx">#REF!</definedName>
    <definedName name="D_7101A_B">#REF!</definedName>
    <definedName name="DATA_DATA2_List">#REF!</definedName>
    <definedName name="data1" hidden="1">#REF!</definedName>
    <definedName name="data2" hidden="1">#REF!</definedName>
    <definedName name="data3" hidden="1">#REF!</definedName>
    <definedName name="_xlnm.Database">#REF!</definedName>
    <definedName name="DD">#REF!</definedName>
    <definedName name="den_bu">#REF!</definedName>
    <definedName name="dg">#REF!</definedName>
    <definedName name="DGCTI592" localSheetId="0">#REF!</definedName>
    <definedName name="DGCTI592">#REF!</definedName>
    <definedName name="dgnc">#REF!</definedName>
    <definedName name="DGTH">#REF!</definedName>
    <definedName name="dgthss3">#REF!</definedName>
    <definedName name="DGTV">#REF!</definedName>
    <definedName name="dgvl">#REF!</definedName>
    <definedName name="Discount" hidden="1">#REF!</definedName>
    <definedName name="display_area_2" hidden="1">#REF!</definedName>
    <definedName name="DLCC">#REF!</definedName>
    <definedName name="DM">#REF!</definedName>
    <definedName name="dobt" localSheetId="0">#REF!</definedName>
    <definedName name="dobt">#REF!</definedName>
    <definedName name="Document_array" localSheetId="0">{"Book1","LuongT6.05.xls"}</definedName>
    <definedName name="Document_array">{"Book1","LuongT6.05.xls"}</definedName>
    <definedName name="Documents_array">#REF!</definedName>
    <definedName name="Dongia">#REF!</definedName>
    <definedName name="DS1p1vc">#REF!</definedName>
    <definedName name="ds1p2nc">#REF!</definedName>
    <definedName name="ds1p2vc">#REF!</definedName>
    <definedName name="ds1p2vl">#REF!</definedName>
    <definedName name="ds1pnc">#REF!</definedName>
    <definedName name="ds1pvl">#REF!</definedName>
    <definedName name="ds3pctnc">#REF!</definedName>
    <definedName name="ds3pctvc">#REF!</definedName>
    <definedName name="ds3pctvl">#REF!</definedName>
    <definedName name="ds3pmnc">#REF!</definedName>
    <definedName name="ds3pmvc">#REF!</definedName>
    <definedName name="ds3pmvl">#REF!</definedName>
    <definedName name="ds3pnc">#REF!</definedName>
    <definedName name="ds3pvl">#REF!</definedName>
    <definedName name="dsh" localSheetId="0" hidden="1">#REF!</definedName>
    <definedName name="dsh" hidden="1">#REF!</definedName>
    <definedName name="DSPK1p1nc">#REF!</definedName>
    <definedName name="DSPK1p1vl">#REF!</definedName>
    <definedName name="DSPK1pnc">#REF!</definedName>
    <definedName name="DSPK1pvl">#REF!</definedName>
    <definedName name="DSUMDATA">#REF!</definedName>
    <definedName name="DU_ODA">#REF!</definedName>
    <definedName name="DUDAUCO">#REF!</definedName>
    <definedName name="DUDAUNO">#REF!</definedName>
    <definedName name="Dulich">#REF!</definedName>
    <definedName name="ee">#REF!</definedName>
    <definedName name="emb">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x">#REF!</definedName>
    <definedName name="Excel_BuiltIn_Database">#REF!</definedName>
    <definedName name="Excel_BuiltIn_Database_2">#REF!</definedName>
    <definedName name="Excel_BuiltIn_Print_Area">#REF!</definedName>
    <definedName name="Excel_BuiltIn_Print_Area_2">#REF!</definedName>
    <definedName name="Excel_BuiltIn_Print_Titles">#REF!</definedName>
    <definedName name="Excel_BuiltIn_Recorder">#REF!</definedName>
    <definedName name="f">#REF!</definedName>
    <definedName name="f82E46">#REF!</definedName>
    <definedName name="FACTOR">#REF!</definedName>
    <definedName name="FCode" hidden="1">#REF!</definedName>
    <definedName name="fgf" localSheetId="0" hidden="1">{"'Sheet1'!$L$16"}</definedName>
    <definedName name="fgf" hidden="1">{"'Sheet1'!$L$16"}</definedName>
    <definedName name="fgn" localSheetId="0">{"Book1","LuongT6.05.xls"}</definedName>
    <definedName name="fgn">{"Book1","LuongT6.05.xls"}</definedName>
    <definedName name="g" localSheetId="0" hidden="1">{"'Sheet1'!$L$16"}</definedName>
    <definedName name="gb" localSheetId="0" hidden="1">{"'Sheet1'!$L$16"}</definedName>
    <definedName name="gb" hidden="1">{"'Sheet1'!$L$16"}</definedName>
    <definedName name="geo">#REF!</definedName>
    <definedName name="gff" localSheetId="0" hidden="1">{"'Sheet1'!$L$16"}</definedName>
    <definedName name="gff" hidden="1">{"'Sheet1'!$L$16"}</definedName>
    <definedName name="gfy" localSheetId="0" hidden="1">{"'Sheet1'!$L$16"}</definedName>
    <definedName name="gfy" hidden="1">{"'Sheet1'!$L$16"}</definedName>
    <definedName name="Gia_CT">#REF!</definedName>
    <definedName name="gia_tien">#REF!</definedName>
    <definedName name="gia_tien_BTN">#REF!</definedName>
    <definedName name="Gia_VT">#REF!</definedName>
    <definedName name="GIAVLIEUTN">#REF!</definedName>
    <definedName name="gjklkj" localSheetId="0" hidden="1">{"'Sheet1'!$L$16"}</definedName>
    <definedName name="gjklkj" hidden="1">{"'Sheet1'!$L$16"}</definedName>
    <definedName name="gl3p">#REF!</definedName>
    <definedName name="GTXL">#REF!</definedName>
    <definedName name="h" localSheetId="0" hidden="1">{"'Sheet1'!$L$16"}</definedName>
    <definedName name="h" hidden="1">{"'Sheet1'!$L$16"}</definedName>
    <definedName name="H_THUCHTHH">#REF!</definedName>
    <definedName name="H_THUCTT">#REF!</definedName>
    <definedName name="hdha" localSheetId="0" hidden="1">{"'Sheet1'!$L$16"}</definedName>
    <definedName name="hdha" hidden="1">{"'Sheet1'!$L$16"}</definedName>
    <definedName name="Heä_soá_laép_xaø_H">1.7</definedName>
    <definedName name="heä_soá_sình_laày">#REF!</definedName>
    <definedName name="hg" localSheetId="0" hidden="1">{"'Sheet1'!$L$16"}</definedName>
    <definedName name="hg" hidden="1">{"'Sheet1'!$L$16"}</definedName>
    <definedName name="hgk" localSheetId="0" hidden="1">{"'Sheet1'!$L$16"}</definedName>
    <definedName name="hgk" hidden="1">{"'Sheet1'!$L$16"}</definedName>
    <definedName name="HHTT">#REF!</definedName>
    <definedName name="HiddenRows" hidden="1">#REF!</definedName>
    <definedName name="hien">#REF!</definedName>
    <definedName name="hiep" localSheetId="0" hidden="1">{"'Sheet1'!$L$16"}</definedName>
    <definedName name="hiep" hidden="1">{"'Sheet1'!$L$16"}</definedName>
    <definedName name="Hinh_thuc">#REF!</definedName>
    <definedName name="hj" localSheetId="0" hidden="1">{"'Sheet1'!$L$16"}</definedName>
    <definedName name="hj" hidden="1">{"'Sheet1'!$L$16"}</definedName>
    <definedName name="HOME_MANP" localSheetId="0">#REF!</definedName>
    <definedName name="HOME_MANP">#REF!</definedName>
    <definedName name="HOME_MANP_2">#REF!</definedName>
    <definedName name="HOMEOFFICE_COST" localSheetId="0">#REF!</definedName>
    <definedName name="HOMEOFFICE_COST">#REF!</definedName>
    <definedName name="HOMEOFFICE_COST_2">#REF!</definedName>
    <definedName name="HS" localSheetId="0">#REF!</definedName>
    <definedName name="HS">#REF!</definedName>
    <definedName name="HSCT3">0.1</definedName>
    <definedName name="hsdc1">#REF!</definedName>
    <definedName name="HSDN">2.5</definedName>
    <definedName name="HSHH">#REF!</definedName>
    <definedName name="HSHHUT">#REF!</definedName>
    <definedName name="HSKK35">#REF!</definedName>
    <definedName name="HSLXH">#REF!</definedName>
    <definedName name="HSLXP">#REF!</definedName>
    <definedName name="HSSL">#REF!</definedName>
    <definedName name="HSVC1">#REF!</definedName>
    <definedName name="HSVC2">#REF!</definedName>
    <definedName name="HSVC3">#REF!</definedName>
    <definedName name="HTHH">#REF!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TNC">#REF!</definedName>
    <definedName name="HTVL">#REF!</definedName>
    <definedName name="huy" localSheetId="0" hidden="1">{"'Sheet1'!$L$16"}</definedName>
    <definedName name="huy" hidden="1">{"'Sheet1'!$L$16"}</definedName>
    <definedName name="Huyenmoi">#REF!</definedName>
    <definedName name="I">#REF!</definedName>
    <definedName name="I_A" localSheetId="0">#REF!</definedName>
    <definedName name="I_A">#REF!</definedName>
    <definedName name="I_B" localSheetId="0">#REF!</definedName>
    <definedName name="I_B">#REF!</definedName>
    <definedName name="I_c" localSheetId="0">#REF!</definedName>
    <definedName name="I_c">#REF!</definedName>
    <definedName name="IDLAB_COST">#REF!</definedName>
    <definedName name="II_A" localSheetId="0">#REF!</definedName>
    <definedName name="II_A">#REF!</definedName>
    <definedName name="II_B" localSheetId="0">#REF!</definedName>
    <definedName name="II_B">#REF!</definedName>
    <definedName name="II_c" localSheetId="0">#REF!</definedName>
    <definedName name="II_c">#REF!</definedName>
    <definedName name="III_a" localSheetId="0">#REF!</definedName>
    <definedName name="III_a">#REF!</definedName>
    <definedName name="III_B" localSheetId="0">#REF!</definedName>
    <definedName name="III_B">#REF!</definedName>
    <definedName name="III_c" localSheetId="0">#REF!</definedName>
    <definedName name="III_c">#REF!</definedName>
    <definedName name="IND_LAB">#REF!</definedName>
    <definedName name="INDMANP">#REF!</definedName>
    <definedName name="j" localSheetId="0" hidden="1">{"'Sheet1'!$L$16"}</definedName>
    <definedName name="j">#REF!</definedName>
    <definedName name="j356C8">#REF!</definedName>
    <definedName name="jh" localSheetId="0" hidden="1">{"'Sheet1'!$L$16"}</definedName>
    <definedName name="jh" hidden="1">{"'Sheet1'!$L$16"}</definedName>
    <definedName name="jyli" localSheetId="0" hidden="1">{"'Sheet1'!$L$16"}</definedName>
    <definedName name="jyli" hidden="1">{"'Sheet1'!$L$16"}</definedName>
    <definedName name="k" localSheetId="0" hidden="1">{"'Sheet1'!$L$16"}</definedName>
    <definedName name="k">#REF!</definedName>
    <definedName name="kcong">#REF!</definedName>
    <definedName name="KH_Chang">#REF!</definedName>
    <definedName name="Khac">#REF!</definedName>
    <definedName name="Khäúi_læåüng">#REF!</definedName>
    <definedName name="KhuCN">#REF!</definedName>
    <definedName name="Kiem_tra_trung_ten">#REF!</definedName>
    <definedName name="KLTHDN">#REF!</definedName>
    <definedName name="KLVANKHUON">#REF!</definedName>
    <definedName name="kp1ph">#REF!</definedName>
    <definedName name="KSTK">#REF!</definedName>
    <definedName name="KVC" localSheetId="0">#REF!</definedName>
    <definedName name="KVC">#REF!</definedName>
    <definedName name="l" localSheetId="0" hidden="1">{"'Sheet1'!$L$16"}</definedName>
    <definedName name="l" hidden="1">{"'Sheet1'!$L$16"}</definedName>
    <definedName name="L_mong">#REF!</definedName>
    <definedName name="lan" localSheetId="0" hidden="1">{#N/A,#N/A,TRUE,"BT M200 da 10x20"}</definedName>
    <definedName name="lan" hidden="1">{#N/A,#N/A,TRUE,"BT M200 da 10x20"}</definedName>
    <definedName name="Langnghe">#REF!</definedName>
    <definedName name="li" localSheetId="0" hidden="1">{"'Sheet1'!$L$16"}</definedName>
    <definedName name="li" hidden="1">{"'Sheet1'!$L$16"}</definedName>
    <definedName name="lk" hidden="1">#REF!</definedName>
    <definedName name="LK_hathe">#REF!</definedName>
    <definedName name="Lmk">#REF!</definedName>
    <definedName name="Loai_TD">#REF!</definedName>
    <definedName name="lVC" localSheetId="0">#REF!</definedName>
    <definedName name="lVC">#REF!</definedName>
    <definedName name="m" localSheetId="0" hidden="1">{"'Sheet1'!$L$16"}</definedName>
    <definedName name="m">#REF!</definedName>
    <definedName name="M10aavc">#REF!</definedName>
    <definedName name="M12ba3p">#REF!</definedName>
    <definedName name="M12bb1p">#REF!</definedName>
    <definedName name="M12cbnc">#REF!</definedName>
    <definedName name="M12cbvl">#REF!</definedName>
    <definedName name="M14bb1p">#REF!</definedName>
    <definedName name="m8aanc">#REF!</definedName>
    <definedName name="m8aavl">#REF!</definedName>
    <definedName name="Ma3pnc">#REF!</definedName>
    <definedName name="Ma3pvl">#REF!</definedName>
    <definedName name="Maa3pnc">#REF!</definedName>
    <definedName name="Maa3pvl">#REF!</definedName>
    <definedName name="Maïy">#REF!</definedName>
    <definedName name="MAJ_CON_EQP">#REF!</definedName>
    <definedName name="Maùy_bieán_aùp_löïc_110_22_15KV___40MVA">#REF!</definedName>
    <definedName name="MAVANKHUON">#REF!</definedName>
    <definedName name="MAVLTHDN">#REF!</definedName>
    <definedName name="Mba1p">#REF!</definedName>
    <definedName name="Mba3p">#REF!</definedName>
    <definedName name="Mbb3p">#REF!</definedName>
    <definedName name="Mbn1p">#REF!</definedName>
    <definedName name="mc">#REF!</definedName>
    <definedName name="Mcdn3">#REF!</definedName>
    <definedName name="Mckcung">#REF!</definedName>
    <definedName name="MG_A">#REF!</definedName>
    <definedName name="Mhdn3">#REF!</definedName>
    <definedName name="Moùng">#REF!</definedName>
    <definedName name="MSCT">#REF!</definedName>
    <definedName name="MTMAC12">#REF!</definedName>
    <definedName name="mtram">#REF!</definedName>
    <definedName name="n" localSheetId="0" hidden="1">{"'Sheet1'!$L$16"}</definedName>
    <definedName name="n1pig">#REF!</definedName>
    <definedName name="N1pIGvc">#REF!</definedName>
    <definedName name="n1pind">#REF!</definedName>
    <definedName name="N1pINDvc">#REF!</definedName>
    <definedName name="n1ping">#REF!</definedName>
    <definedName name="N1pINGvc">#REF!</definedName>
    <definedName name="n1pint">#REF!</definedName>
    <definedName name="N1pINTvc">#REF!</definedName>
    <definedName name="N1pNLnc">#REF!</definedName>
    <definedName name="N1pNLvc">#REF!</definedName>
    <definedName name="N1pNLvl">#REF!</definedName>
    <definedName name="na" localSheetId="0" hidden="1">{"'Sheet1'!$L$16"}</definedName>
    <definedName name="na" hidden="1">{"'Sheet1'!$L$16"}</definedName>
    <definedName name="nc">#REF!</definedName>
    <definedName name="nc1p">#REF!</definedName>
    <definedName name="nc3p">#REF!</definedName>
    <definedName name="NCBD100">#REF!</definedName>
    <definedName name="NCBD200">#REF!</definedName>
    <definedName name="NCBD250">#REF!</definedName>
    <definedName name="NCcap0.7" localSheetId="0">#REF!</definedName>
    <definedName name="NCcap0.7">#REF!</definedName>
    <definedName name="NCcap1" localSheetId="0">#REF!</definedName>
    <definedName name="NCcap1">#REF!</definedName>
    <definedName name="NCCT3p">#REF!</definedName>
    <definedName name="Ncdn3">#REF!</definedName>
    <definedName name="nctram">#REF!</definedName>
    <definedName name="NCVC100">#REF!</definedName>
    <definedName name="NCVC200">#REF!</definedName>
    <definedName name="NCVC250">#REF!</definedName>
    <definedName name="NCVC3P">#REF!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GCT">#REF!</definedName>
    <definedName name="NGNKC">#REF!</definedName>
    <definedName name="NH">#REF!</definedName>
    <definedName name="nhan">#REF!</definedName>
    <definedName name="nhan_2">#REF!</definedName>
    <definedName name="Nhán_cäng">#REF!</definedName>
    <definedName name="Nhdn3">#REF!</definedName>
    <definedName name="Nhdn4">#REF!</definedName>
    <definedName name="nhn">#REF!</definedName>
    <definedName name="NHot">#REF!</definedName>
    <definedName name="nig">#REF!</definedName>
    <definedName name="nig1p">#REF!</definedName>
    <definedName name="nig3p">#REF!</definedName>
    <definedName name="NIGnc">#REF!</definedName>
    <definedName name="nignc1p">#REF!</definedName>
    <definedName name="NIGvc">#REF!</definedName>
    <definedName name="NIGvl">#REF!</definedName>
    <definedName name="nigvl1p">#REF!</definedName>
    <definedName name="nin">#REF!</definedName>
    <definedName name="nin14nc3p">#REF!</definedName>
    <definedName name="nin14vl3p">#REF!</definedName>
    <definedName name="nin1903p">#REF!</definedName>
    <definedName name="nin190nc3p">#REF!</definedName>
    <definedName name="nin190vl3p">#REF!</definedName>
    <definedName name="nin2903p">#REF!</definedName>
    <definedName name="nin290nc3p">#REF!</definedName>
    <definedName name="nin290vl3p">#REF!</definedName>
    <definedName name="nin3p">#REF!</definedName>
    <definedName name="nind">#REF!</definedName>
    <definedName name="nind1p">#REF!</definedName>
    <definedName name="nind3p">#REF!</definedName>
    <definedName name="nindnc1p">#REF!</definedName>
    <definedName name="nindnc3p">#REF!</definedName>
    <definedName name="NINDvc">#REF!</definedName>
    <definedName name="nindvl1p">#REF!</definedName>
    <definedName name="nindvl3p">#REF!</definedName>
    <definedName name="ning1p">#REF!</definedName>
    <definedName name="ningnc1p">#REF!</definedName>
    <definedName name="ningvl1p">#REF!</definedName>
    <definedName name="ninnc3p">#REF!</definedName>
    <definedName name="nint1p">#REF!</definedName>
    <definedName name="nintnc1p">#REF!</definedName>
    <definedName name="nintvl1p">#REF!</definedName>
    <definedName name="NINvc">#REF!</definedName>
    <definedName name="ninvl3p">#REF!</definedName>
    <definedName name="nl">#REF!</definedName>
    <definedName name="nl1p">#REF!</definedName>
    <definedName name="nl3p">#REF!</definedName>
    <definedName name="nlnc3p">#REF!</definedName>
    <definedName name="nlnc3pha">#REF!</definedName>
    <definedName name="NLTK1p">#REF!</definedName>
    <definedName name="nlvl3p">#REF!</definedName>
    <definedName name="nn">#REF!</definedName>
    <definedName name="nn1p">#REF!</definedName>
    <definedName name="nn3p">#REF!</definedName>
    <definedName name="nnnc3p">#REF!</definedName>
    <definedName name="nnvl3p">#REF!</definedName>
    <definedName name="No">#REF!</definedName>
    <definedName name="NTK">#REF!</definedName>
    <definedName name="OrderTable" hidden="1">#REF!</definedName>
    <definedName name="PA">#REF!</definedName>
    <definedName name="ph" localSheetId="0" hidden="1">{"'Sheet1'!$L$16"}</definedName>
    <definedName name="ph" hidden="1">{"'Sheet1'!$L$16"}</definedName>
    <definedName name="phg" localSheetId="0" hidden="1">{"'Sheet1'!$L$16"}</definedName>
    <definedName name="phg" hidden="1">{"'Sheet1'!$L$16"}</definedName>
    <definedName name="phu_luc_vua">#REF!</definedName>
    <definedName name="phuog" localSheetId="0" hidden="1">{"'Sheet1'!$L$16"}</definedName>
    <definedName name="phuog" hidden="1">{"'Sheet1'!$L$16"}</definedName>
    <definedName name="phuong" localSheetId="0" hidden="1">{"'Sheet1'!$L$16"}</definedName>
    <definedName name="phuong" hidden="1">{"'Sheet1'!$L$16"}</definedName>
    <definedName name="pnn" localSheetId="0" hidden="1">{"'Sheet1'!$L$16"}</definedName>
    <definedName name="pnn" hidden="1">{"'Sheet1'!$L$16"}</definedName>
    <definedName name="PRICE">#REF!</definedName>
    <definedName name="PRICE1">#REF!</definedName>
    <definedName name="_xlnm.Print_Area">#REF!</definedName>
    <definedName name="_xlnm.Print_Titles" localSheetId="0">'Chi tieu KTXH'!$4:$5</definedName>
    <definedName name="_xlnm.Print_Titles">#REF!</definedName>
    <definedName name="Print_Titles_MI">#REF!</definedName>
    <definedName name="PRINTA" localSheetId="0">#REF!</definedName>
    <definedName name="PRINTA">#REF!</definedName>
    <definedName name="PRINTA_2">#REF!</definedName>
    <definedName name="PRINTB" localSheetId="0">#REF!</definedName>
    <definedName name="PRINTB">#REF!</definedName>
    <definedName name="PRINTB_2">#REF!</definedName>
    <definedName name="PRINTC" localSheetId="0">#REF!</definedName>
    <definedName name="PRINTC">#REF!</definedName>
    <definedName name="PRINTC_2">#REF!</definedName>
    <definedName name="ProdForm" hidden="1">#REF!</definedName>
    <definedName name="Product" hidden="1">#REF!</definedName>
    <definedName name="PROPOSAL">#REF!</definedName>
    <definedName name="PT_Duong">#REF!</definedName>
    <definedName name="ptdg">#REF!</definedName>
    <definedName name="PTDG_cau">#REF!</definedName>
    <definedName name="pvd">#REF!</definedName>
    <definedName name="q" localSheetId="0">{"Book1","LuongT6.05.xls"}</definedName>
    <definedName name="q">#REF!</definedName>
    <definedName name="QTRON">#REF!</definedName>
    <definedName name="ra11p">#REF!</definedName>
    <definedName name="ra13p">#REF!</definedName>
    <definedName name="rate">14000</definedName>
    <definedName name="RCArea" hidden="1">#REF!</definedName>
    <definedName name="_xlnm.Recorder">#REF!</definedName>
    <definedName name="RECOUT">#N/A</definedName>
    <definedName name="RECOUT_2">NA()</definedName>
    <definedName name="RFP003A">#REF!</definedName>
    <definedName name="RFP003B">#REF!</definedName>
    <definedName name="RFP003C">#REF!</definedName>
    <definedName name="RFP003D">#REF!</definedName>
    <definedName name="RFP003E">#REF!</definedName>
    <definedName name="RFP003F">#REF!</definedName>
    <definedName name="sand">#REF!</definedName>
    <definedName name="SCH">#REF!</definedName>
    <definedName name="sd1p">#REF!</definedName>
    <definedName name="SDMONG">#REF!</definedName>
    <definedName name="sht1p">#REF!</definedName>
    <definedName name="SHTTK">#REF!</definedName>
    <definedName name="SIZE">#REF!</definedName>
    <definedName name="SL_CRD">#REF!</definedName>
    <definedName name="SL_CRS">#REF!</definedName>
    <definedName name="SL_CS">#REF!</definedName>
    <definedName name="SL_DD">#REF!</definedName>
    <definedName name="SNKC">#REF!</definedName>
    <definedName name="soc3p">#REF!</definedName>
    <definedName name="solieu">#REF!</definedName>
    <definedName name="SORT" localSheetId="0">#REF!</definedName>
    <definedName name="SORT">#REF!</definedName>
    <definedName name="SPEC">#REF!</definedName>
    <definedName name="SpecialPrice" hidden="1">#REF!</definedName>
    <definedName name="SPECSUMMARY">#REF!</definedName>
    <definedName name="SPSCO">#REF!</definedName>
    <definedName name="SPSNO">#REF!</definedName>
    <definedName name="st1p">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TBCPC1">#REF!</definedName>
    <definedName name="STBCPC2">#REF!</definedName>
    <definedName name="STBCPT1">#REF!</definedName>
    <definedName name="STBCPT2">#REF!</definedName>
    <definedName name="STTK">#REF!</definedName>
    <definedName name="sub">#REF!</definedName>
    <definedName name="SUMMARY" localSheetId="0">#REF!</definedName>
    <definedName name="SUMMARY">#REF!</definedName>
    <definedName name="SUMMARY_2">#REF!</definedName>
    <definedName name="sur">#REF!</definedName>
    <definedName name="t" localSheetId="0" hidden="1">{"'Sheet1'!$L$16"}</definedName>
    <definedName name="T">#REF!</definedName>
    <definedName name="t101p">#REF!</definedName>
    <definedName name="t103p">#REF!</definedName>
    <definedName name="t10nc1p">#REF!</definedName>
    <definedName name="T10vc">#REF!</definedName>
    <definedName name="t10vl1p">#REF!</definedName>
    <definedName name="t121p">#REF!</definedName>
    <definedName name="t123p">#REF!</definedName>
    <definedName name="T12vc">#REF!</definedName>
    <definedName name="t141p">#REF!</definedName>
    <definedName name="t143p">#REF!</definedName>
    <definedName name="t14nc3p">#REF!</definedName>
    <definedName name="t14vl3p">#REF!</definedName>
    <definedName name="TAM">#REF!</definedName>
    <definedName name="Taptrung">#REF!</definedName>
    <definedName name="TaxTV">10%</definedName>
    <definedName name="TaxXL">5%</definedName>
    <definedName name="TBA">#REF!</definedName>
    <definedName name="TBH">#REF!</definedName>
    <definedName name="tbl_ProdInfo" hidden="1">#REF!</definedName>
    <definedName name="tbtram">#REF!</definedName>
    <definedName name="TBXD">#REF!</definedName>
    <definedName name="TC">#REF!</definedName>
    <definedName name="TC_NHANH1">#REF!</definedName>
    <definedName name="TD12vl">#REF!</definedName>
    <definedName name="td1p">#REF!</definedName>
    <definedName name="TD1p1nc">#REF!</definedName>
    <definedName name="td1p1vc">#REF!</definedName>
    <definedName name="TD1p1vl">#REF!</definedName>
    <definedName name="TD1p2nc">#REF!</definedName>
    <definedName name="TD1p2vc">#REF!</definedName>
    <definedName name="TD1p2vl">#REF!</definedName>
    <definedName name="td3p">#REF!</definedName>
    <definedName name="TDctnc">#REF!</definedName>
    <definedName name="TDctvc">#REF!</definedName>
    <definedName name="TDctvl">#REF!</definedName>
    <definedName name="TDmnc">#REF!</definedName>
    <definedName name="TDmvc">#REF!</definedName>
    <definedName name="TDmvl">#REF!</definedName>
    <definedName name="tdnc1p">#REF!</definedName>
    <definedName name="tdtr2cnc">#REF!</definedName>
    <definedName name="tdtr2cvl">#REF!</definedName>
    <definedName name="tdvl1p">#REF!</definedName>
    <definedName name="th_da_son">#REF!</definedName>
    <definedName name="tham" localSheetId="0" hidden="1">{"'Sheet1'!$L$16"}</definedName>
    <definedName name="tham" hidden="1">{"'Sheet1'!$L$16"}</definedName>
    <definedName name="THGO1pnc">#REF!</definedName>
    <definedName name="thht">#REF!</definedName>
    <definedName name="THI" localSheetId="0">#REF!</definedName>
    <definedName name="THI">#REF!</definedName>
    <definedName name="THI_2">#REF!</definedName>
    <definedName name="thkp3">#REF!</definedName>
    <definedName name="thßngbaovon">#REF!</definedName>
    <definedName name="THT">#REF!</definedName>
    <definedName name="thtt">#REF!</definedName>
    <definedName name="Thuysan_2">#REF!</definedName>
    <definedName name="Tien">#REF!</definedName>
    <definedName name="Tinhoc_2">#REF!</definedName>
    <definedName name="TITAN">#REF!</definedName>
    <definedName name="TK10.7.2008" localSheetId="0" hidden="1">{"'Sheet1'!$L$16"}</definedName>
    <definedName name="TK10.7.2008" hidden="1">{"'Sheet1'!$L$16"}</definedName>
    <definedName name="TLAC120">#REF!</definedName>
    <definedName name="TLAC35">#REF!</definedName>
    <definedName name="TLAC50">#REF!</definedName>
    <definedName name="TLAC70">#REF!</definedName>
    <definedName name="TLAC95">#REF!</definedName>
    <definedName name="Tle">#REF!</definedName>
    <definedName name="TONGDUTOAN">#REF!</definedName>
    <definedName name="TPLRP">#REF!</definedName>
    <definedName name="Tra_DM_su_dung">#REF!</definedName>
    <definedName name="Tra_don_gia_KS">#REF!</definedName>
    <definedName name="Tra_DTCT">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_VAT_LIEU">#REF!</definedName>
    <definedName name="TRA_VL">#REF!</definedName>
    <definedName name="TRADE2">#REF!</definedName>
    <definedName name="TRAM">#REF!</definedName>
    <definedName name="TRAVL">#REF!</definedName>
    <definedName name="TRON">#REF!</definedName>
    <definedName name="Tru">#REF!</definedName>
    <definedName name="Trusoxa_2">#REF!</definedName>
    <definedName name="Truyenhinh_2">#REF!</definedName>
    <definedName name="TT_1P">#REF!</definedName>
    <definedName name="TT_3p">#REF!</definedName>
    <definedName name="ttbt" localSheetId="0">#REF!</definedName>
    <definedName name="ttbt">#REF!</definedName>
    <definedName name="tthi">#REF!</definedName>
    <definedName name="TTHUE">#REF!</definedName>
    <definedName name="ttronmk">#REF!</definedName>
    <definedName name="ttttt" localSheetId="0" hidden="1">{"'Sheet1'!$L$16"}</definedName>
    <definedName name="ttttt" hidden="1">{"'Sheet1'!$L$16"}</definedName>
    <definedName name="TTTTTTTTT" localSheetId="0" hidden="1">{"'Sheet1'!$L$16"}</definedName>
    <definedName name="TTTTTTTTT" hidden="1">{"'Sheet1'!$L$16"}</definedName>
    <definedName name="ttttttttttt" localSheetId="0" hidden="1">{"'Sheet1'!$L$16"}</definedName>
    <definedName name="ttttttttttt" hidden="1">{"'Sheet1'!$L$16"}</definedName>
    <definedName name="tv75nc">#REF!</definedName>
    <definedName name="tv75vl">#REF!</definedName>
    <definedName name="ty_le">#REF!</definedName>
    <definedName name="ty_le_BTN" localSheetId="0">#REF!</definedName>
    <definedName name="ty_le_BTN">#REF!</definedName>
    <definedName name="Ty_le1">#REF!</definedName>
    <definedName name="u" localSheetId="0" hidden="1">{"'Sheet1'!$L$16"}</definedName>
    <definedName name="u" hidden="1">{"'Sheet1'!$L$16"}</definedName>
    <definedName name="ư" localSheetId="0" hidden="1">{"'Sheet1'!$L$16"}</definedName>
    <definedName name="ư" hidden="1">{"'Sheet1'!$L$16"}</definedName>
    <definedName name="v" localSheetId="0" hidden="1">{"'Sheet1'!$L$16"}</definedName>
    <definedName name="v" hidden="1">{"'Sheet1'!$L$16"}</definedName>
    <definedName name="Value0">#REF!</definedName>
    <definedName name="Value1">#REF!</definedName>
    <definedName name="Value10">#REF!</definedName>
    <definedName name="Value11">#REF!</definedName>
    <definedName name="Value12">#REF!</definedName>
    <definedName name="Value13">#REF!</definedName>
    <definedName name="Value14">#REF!</definedName>
    <definedName name="Value15">#REF!</definedName>
    <definedName name="Value16">#REF!</definedName>
    <definedName name="Value17">#REF!</definedName>
    <definedName name="Value18">#REF!</definedName>
    <definedName name="Value19">#REF!</definedName>
    <definedName name="Value2">#REF!</definedName>
    <definedName name="Value20">#REF!</definedName>
    <definedName name="Value21">#REF!</definedName>
    <definedName name="Value22">#REF!</definedName>
    <definedName name="Value23">#REF!</definedName>
    <definedName name="Value24">#REF!</definedName>
    <definedName name="Value25">#REF!</definedName>
    <definedName name="Value26">#REF!</definedName>
    <definedName name="Value27">#REF!</definedName>
    <definedName name="Value28">#REF!</definedName>
    <definedName name="Value29">#REF!</definedName>
    <definedName name="Value3">#REF!</definedName>
    <definedName name="Value30">#REF!</definedName>
    <definedName name="Value31">#REF!</definedName>
    <definedName name="Value32">#REF!</definedName>
    <definedName name="Value33">#REF!</definedName>
    <definedName name="Value34">#REF!</definedName>
    <definedName name="Value35">#REF!</definedName>
    <definedName name="Value36">#REF!</definedName>
    <definedName name="Value37">#REF!</definedName>
    <definedName name="Value38">#REF!</definedName>
    <definedName name="Value39">#REF!</definedName>
    <definedName name="Value4">#REF!</definedName>
    <definedName name="Value40">#REF!</definedName>
    <definedName name="Value41">#REF!</definedName>
    <definedName name="Value42">#REF!</definedName>
    <definedName name="Value43">#REF!</definedName>
    <definedName name="Value44">#REF!</definedName>
    <definedName name="Value45">#REF!</definedName>
    <definedName name="Value46">#REF!</definedName>
    <definedName name="Value47">#REF!</definedName>
    <definedName name="Value48">#REF!</definedName>
    <definedName name="Value49">#REF!</definedName>
    <definedName name="Value5">#REF!</definedName>
    <definedName name="Value50">#REF!</definedName>
    <definedName name="Value51">#REF!</definedName>
    <definedName name="Value52">#REF!</definedName>
    <definedName name="Value53">#REF!</definedName>
    <definedName name="Value54">#REF!</definedName>
    <definedName name="Value55">#REF!</definedName>
    <definedName name="Value6">#REF!</definedName>
    <definedName name="Value7">#REF!</definedName>
    <definedName name="Value8">#REF!</definedName>
    <definedName name="Value9">#REF!</definedName>
    <definedName name="VARIINST">#REF!</definedName>
    <definedName name="VARIPURC">#REF!</definedName>
    <definedName name="VatTu">#REF!</definedName>
    <definedName name="Váût_liãûu">#REF!</definedName>
    <definedName name="vbtchongnuocm300">#REF!</definedName>
    <definedName name="vbtm150">#REF!</definedName>
    <definedName name="vbtm300">#REF!</definedName>
    <definedName name="vbtm400">#REF!</definedName>
    <definedName name="vccot" localSheetId="0">#REF!</definedName>
    <definedName name="vccot">#REF!</definedName>
    <definedName name="VCDD1P">#REF!</definedName>
    <definedName name="VCDDCT3p">#REF!</definedName>
    <definedName name="VCDDMBA">#REF!</definedName>
    <definedName name="Vcdn3">#REF!</definedName>
    <definedName name="VCHT">#REF!</definedName>
    <definedName name="Vckcung">#REF!</definedName>
    <definedName name="vctb" localSheetId="0">#REF!</definedName>
    <definedName name="vctb">#REF!</definedName>
    <definedName name="VCTT">#REF!</definedName>
    <definedName name="vd3p">#REF!</definedName>
    <definedName name="Vhdn3">#REF!</definedName>
    <definedName name="vkcauthang">#REF!</definedName>
    <definedName name="vksan">#REF!</definedName>
    <definedName name="vl">#REF!</definedName>
    <definedName name="VL_RC1">#REF!</definedName>
    <definedName name="VL_RC2">#REF!</definedName>
    <definedName name="VL_Rnha">#REF!</definedName>
    <definedName name="VL_RS">#REF!</definedName>
    <definedName name="vl1p">#REF!</definedName>
    <definedName name="vl3p">#REF!</definedName>
    <definedName name="Vlcap0.7" localSheetId="0">#REF!</definedName>
    <definedName name="Vlcap0.7">#REF!</definedName>
    <definedName name="VLcap1" localSheetId="0">#REF!</definedName>
    <definedName name="VLcap1">#REF!</definedName>
    <definedName name="VLCT3p">#REF!</definedName>
    <definedName name="vldn400">#REF!</definedName>
    <definedName name="vldn600">#REF!</definedName>
    <definedName name="VLM">#REF!</definedName>
    <definedName name="vltram">#REF!</definedName>
    <definedName name="voc">#REF!</definedName>
    <definedName name="Vonnuocngoai">#REF!</definedName>
    <definedName name="vr3p">#REF!</definedName>
    <definedName name="vt">#REF!</definedName>
    <definedName name="VungTL">#REF!</definedName>
    <definedName name="Vuonquocgia_2">#REF!</definedName>
    <definedName name="W">#REF!</definedName>
    <definedName name="wrn.Bang._.ke._.nhan._.hang." localSheetId="0" hidden="1">{#N/A,#N/A,FALSE,"Ke khai NH"}</definedName>
    <definedName name="wrn.Bang._.ke._.nhan._.hang." hidden="1">{#N/A,#N/A,FALSE,"Ke khai NH"}</definedName>
    <definedName name="wrn.Che._.do._.duoc._.huong." localSheetId="0" hidden="1">{#N/A,#N/A,FALSE,"BN (2)"}</definedName>
    <definedName name="wrn.Che._.do._.duoc._.huong." hidden="1">{#N/A,#N/A,FALSE,"BN (2)"}</definedName>
    <definedName name="wrn.chi._.tiÆt." localSheetId="0" hidden="1">{#N/A,#N/A,FALSE,"Chi tiÆt"}</definedName>
    <definedName name="wrn.chi._.tiÆt." hidden="1">{#N/A,#N/A,FALSE,"Chi tiÆt"}</definedName>
    <definedName name="wrn.Giáy._.bao._.no." localSheetId="0" hidden="1">{#N/A,#N/A,FALSE,"BN"}</definedName>
    <definedName name="wrn.Giáy._.bao._.no." hidden="1">{#N/A,#N/A,FALSE,"BN"}</definedName>
    <definedName name="wrn.vd." localSheetId="0" hidden="1">{#N/A,#N/A,TRUE,"BT M200 da 10x20"}</definedName>
    <definedName name="wrn.vd." hidden="1">{#N/A,#N/A,TRUE,"BT M200 da 10x20"}</definedName>
    <definedName name="X">#REF!</definedName>
    <definedName name="x1pind">#REF!</definedName>
    <definedName name="X1pINDvc">#REF!</definedName>
    <definedName name="x1ping">#REF!</definedName>
    <definedName name="X1pINGvc">#REF!</definedName>
    <definedName name="x1pint">#REF!</definedName>
    <definedName name="XCCT">0.5</definedName>
    <definedName name="XE">#REF!</definedName>
    <definedName name="xfco">#REF!</definedName>
    <definedName name="xfco3p">#REF!</definedName>
    <definedName name="xfcotnc">#REF!</definedName>
    <definedName name="xfcotvl">#REF!</definedName>
    <definedName name="XFCOvc">#REF!</definedName>
    <definedName name="xh">#REF!</definedName>
    <definedName name="xhn">#REF!</definedName>
    <definedName name="xig">#REF!</definedName>
    <definedName name="xig1">#REF!</definedName>
    <definedName name="xig1p">#REF!</definedName>
    <definedName name="xig3p">#REF!</definedName>
    <definedName name="xignc3p">#REF!</definedName>
    <definedName name="XIGvc">#REF!</definedName>
    <definedName name="xigvl3p">#REF!</definedName>
    <definedName name="xin">#REF!</definedName>
    <definedName name="xin190">#REF!</definedName>
    <definedName name="xin1903p">#REF!</definedName>
    <definedName name="XIN190vc">#REF!</definedName>
    <definedName name="xin2903p">#REF!</definedName>
    <definedName name="xin290nc3p">#REF!</definedName>
    <definedName name="xin290vl3p">#REF!</definedName>
    <definedName name="xin3p">#REF!</definedName>
    <definedName name="xind">#REF!</definedName>
    <definedName name="xind1p">#REF!</definedName>
    <definedName name="xind3p">#REF!</definedName>
    <definedName name="xindnc1p">#REF!</definedName>
    <definedName name="XINDvc">#REF!</definedName>
    <definedName name="xindvl1p">#REF!</definedName>
    <definedName name="xing1p">#REF!</definedName>
    <definedName name="xingnc1p">#REF!</definedName>
    <definedName name="xingvl1p">#REF!</definedName>
    <definedName name="xinnc3p">#REF!</definedName>
    <definedName name="xint1p">#REF!</definedName>
    <definedName name="XINvc">#REF!</definedName>
    <definedName name="xinvl3p">#REF!</definedName>
    <definedName name="xit">#REF!</definedName>
    <definedName name="xit1">#REF!</definedName>
    <definedName name="xit1p">#REF!</definedName>
    <definedName name="xit2nc3p">#REF!</definedName>
    <definedName name="xit2vl3p">#REF!</definedName>
    <definedName name="xit3p">#REF!</definedName>
    <definedName name="xitnc3p">#REF!</definedName>
    <definedName name="XITvc">#REF!</definedName>
    <definedName name="xitvl3p">#REF!</definedName>
    <definedName name="xmcax">#REF!</definedName>
    <definedName name="xn">#REF!</definedName>
    <definedName name="XSKT_2">#REF!</definedName>
    <definedName name="y">#REF!</definedName>
    <definedName name="Yte_2">#REF!</definedName>
    <definedName name="z">#REF!</definedName>
    <definedName name="Z_BA1EFE67_D117_4A62_A4DF_3768F753705A_.wvu.PrintArea" localSheetId="0" hidden="1">'Chi tieu KTXH'!$A$1:$O$156</definedName>
    <definedName name="Z_BA1EFE67_D117_4A62_A4DF_3768F753705A_.wvu.PrintTitles" localSheetId="0" hidden="1">'Chi tieu KTXH'!$4:$5</definedName>
    <definedName name="Z_BA1EFE67_D117_4A62_A4DF_3768F753705A_.wvu.Rows" localSheetId="0" hidden="1">'Chi tieu KTXH'!#REF!,'Chi tieu KTXH'!$66:$66,'Chi tieu KTXH'!#REF!</definedName>
    <definedName name="zdhdh" localSheetId="0" hidden="1">{"'Sheet1'!$L$16"}</definedName>
    <definedName name="zdhdh" hidden="1">{"'Sheet1'!$L$16"}</definedName>
    <definedName name="ZXD">#REF!</definedName>
    <definedName name="ZYX" localSheetId="0">#REF!</definedName>
    <definedName name="ZYX">#REF!</definedName>
    <definedName name="ZZZ" localSheetId="0">#REF!</definedName>
    <definedName name="ZZZ">#REF!</definedName>
    <definedName name="전">#REF!</definedName>
    <definedName name="주택사업본부">#REF!</definedName>
    <definedName name="철구사업본부">#REF!</definedName>
  </definedNames>
  <calcPr calcId="144525"/>
</workbook>
</file>

<file path=xl/calcChain.xml><?xml version="1.0" encoding="utf-8"?>
<calcChain xmlns="http://schemas.openxmlformats.org/spreadsheetml/2006/main">
  <c r="K43" i="23" l="1"/>
  <c r="K42" i="23"/>
  <c r="K41" i="23"/>
  <c r="K40" i="23"/>
  <c r="K39" i="23"/>
  <c r="K38" i="23"/>
  <c r="L37" i="23"/>
  <c r="K37" i="23"/>
  <c r="H37" i="23"/>
  <c r="J37" i="23" s="1"/>
  <c r="M36" i="23"/>
  <c r="L36" i="23"/>
  <c r="K36" i="23"/>
  <c r="J36" i="23"/>
  <c r="K31" i="23" l="1"/>
  <c r="L31" i="23"/>
  <c r="L166" i="23" l="1"/>
  <c r="K166" i="23"/>
  <c r="L165" i="23"/>
  <c r="K165" i="23"/>
  <c r="L163" i="23"/>
  <c r="K163" i="23"/>
  <c r="L162" i="23"/>
  <c r="K162" i="23"/>
  <c r="L161" i="23"/>
  <c r="K161" i="23"/>
  <c r="K146" i="23"/>
  <c r="L146" i="23"/>
  <c r="L114" i="23"/>
  <c r="L125" i="23"/>
  <c r="K125" i="23"/>
  <c r="L124" i="23"/>
  <c r="K124" i="23"/>
  <c r="L123" i="23"/>
  <c r="K123" i="23"/>
  <c r="L122" i="23"/>
  <c r="K122" i="23"/>
  <c r="L120" i="23"/>
  <c r="K120" i="23"/>
  <c r="L119" i="23"/>
  <c r="K119" i="23"/>
  <c r="L115" i="23"/>
  <c r="K115" i="23"/>
  <c r="K114" i="23"/>
  <c r="L113" i="23"/>
  <c r="K113" i="23"/>
  <c r="L88" i="23"/>
  <c r="K88" i="23"/>
  <c r="L87" i="23"/>
  <c r="K87" i="23"/>
  <c r="L66" i="23"/>
  <c r="K66" i="23"/>
  <c r="O58" i="23"/>
  <c r="K54" i="23"/>
  <c r="L54" i="23"/>
  <c r="K55" i="23"/>
  <c r="L55" i="23"/>
  <c r="K56" i="23"/>
  <c r="L56" i="23"/>
  <c r="K48" i="23"/>
  <c r="L48" i="23"/>
  <c r="K49" i="23"/>
  <c r="L49" i="23"/>
  <c r="K50" i="23"/>
  <c r="L50" i="23"/>
  <c r="K51" i="23"/>
  <c r="L51" i="23"/>
  <c r="L20" i="23"/>
  <c r="K20" i="23"/>
  <c r="L19" i="23"/>
  <c r="K19" i="23"/>
  <c r="O14" i="23"/>
  <c r="O9" i="23"/>
  <c r="M18" i="23"/>
  <c r="L18" i="23"/>
  <c r="K18" i="23"/>
  <c r="M17" i="23"/>
  <c r="L17" i="23"/>
  <c r="K17" i="23"/>
  <c r="M16" i="23"/>
  <c r="L16" i="23"/>
  <c r="K16" i="23"/>
  <c r="M15" i="23"/>
  <c r="L15" i="23"/>
  <c r="K15" i="23"/>
  <c r="I14" i="23"/>
  <c r="K10" i="23" l="1"/>
  <c r="L10" i="23"/>
  <c r="M10" i="23"/>
  <c r="K11" i="23"/>
  <c r="L11" i="23"/>
  <c r="M11" i="23"/>
  <c r="K12" i="23"/>
  <c r="L12" i="23"/>
  <c r="M12" i="23"/>
  <c r="K13" i="23"/>
  <c r="L13" i="23"/>
  <c r="M13" i="23"/>
  <c r="M9" i="23"/>
  <c r="I9" i="23"/>
  <c r="K45" i="23" l="1"/>
  <c r="K171" i="23" l="1"/>
  <c r="L171" i="23"/>
  <c r="K83" i="23"/>
  <c r="L83" i="23"/>
  <c r="L149" i="23" l="1"/>
  <c r="K149" i="23"/>
  <c r="L148" i="23"/>
  <c r="K148" i="23"/>
  <c r="K144" i="23"/>
  <c r="L144" i="23"/>
  <c r="L47" i="23" l="1"/>
  <c r="K47" i="23"/>
  <c r="K33" i="23"/>
  <c r="L33" i="23"/>
  <c r="J156" i="23" l="1"/>
  <c r="J155" i="23"/>
  <c r="M155" i="23" s="1"/>
  <c r="M156" i="23"/>
  <c r="M143" i="23"/>
  <c r="M142" i="23"/>
  <c r="J158" i="23" l="1"/>
  <c r="M146" i="23"/>
  <c r="J64" i="23"/>
  <c r="J63" i="23"/>
  <c r="O100" i="23" l="1"/>
  <c r="L173" i="23"/>
  <c r="L172" i="23"/>
  <c r="J173" i="23"/>
  <c r="M173" i="23" s="1"/>
  <c r="J172" i="23"/>
  <c r="M172" i="23" s="1"/>
  <c r="J171" i="23"/>
  <c r="M171" i="23" s="1"/>
  <c r="L169" i="23"/>
  <c r="J169" i="23"/>
  <c r="M169" i="23" s="1"/>
  <c r="M165" i="23"/>
  <c r="J152" i="23"/>
  <c r="J151" i="23"/>
  <c r="J149" i="23"/>
  <c r="J148" i="23"/>
  <c r="J137" i="23"/>
  <c r="J136" i="23"/>
  <c r="J135" i="23"/>
  <c r="J134" i="23"/>
  <c r="J132" i="23"/>
  <c r="J120" i="23"/>
  <c r="J119" i="23"/>
  <c r="J118" i="23"/>
  <c r="J115" i="23"/>
  <c r="J114" i="23"/>
  <c r="J113" i="23"/>
  <c r="J107" i="23"/>
  <c r="J101" i="23"/>
  <c r="M101" i="23" s="1"/>
  <c r="J97" i="23"/>
  <c r="J92" i="23"/>
  <c r="J91" i="23"/>
  <c r="J90" i="23"/>
  <c r="J89" i="23"/>
  <c r="J88" i="23"/>
  <c r="J86" i="23"/>
  <c r="J84" i="23"/>
  <c r="J82" i="23"/>
  <c r="J80" i="23" l="1"/>
  <c r="J74" i="23"/>
  <c r="J75" i="23"/>
  <c r="J76" i="23"/>
  <c r="J77" i="23"/>
  <c r="J78" i="23"/>
  <c r="J79" i="23"/>
  <c r="J73" i="23"/>
  <c r="J71" i="23"/>
  <c r="J70" i="23"/>
  <c r="J69" i="23"/>
  <c r="J67" i="23"/>
  <c r="J66" i="23"/>
  <c r="J59" i="23"/>
  <c r="J60" i="23"/>
  <c r="J61" i="23"/>
  <c r="J55" i="23"/>
  <c r="J53" i="23"/>
  <c r="J51" i="23"/>
  <c r="J50" i="23"/>
  <c r="J49" i="23"/>
  <c r="J48" i="23"/>
  <c r="J47" i="23"/>
  <c r="J30" i="23"/>
  <c r="J32" i="23"/>
  <c r="J33" i="23"/>
  <c r="J34" i="23"/>
  <c r="J35" i="23"/>
  <c r="J44" i="23"/>
  <c r="J45" i="23"/>
  <c r="J29" i="23"/>
  <c r="J19" i="23"/>
  <c r="M19" i="23" s="1"/>
  <c r="I58" i="23" l="1"/>
  <c r="J58" i="23" s="1"/>
  <c r="M161" i="23" l="1"/>
  <c r="M158" i="23"/>
  <c r="M152" i="23"/>
  <c r="M151" i="23"/>
  <c r="M149" i="23"/>
  <c r="M148" i="23"/>
  <c r="M145" i="23"/>
  <c r="M141" i="23"/>
  <c r="M140" i="23"/>
  <c r="M139" i="23"/>
  <c r="M137" i="23"/>
  <c r="M136" i="23"/>
  <c r="M135" i="23"/>
  <c r="M134" i="23"/>
  <c r="M132" i="23"/>
  <c r="M120" i="23"/>
  <c r="M119" i="23"/>
  <c r="M118" i="23"/>
  <c r="M115" i="23"/>
  <c r="M114" i="23"/>
  <c r="M113" i="23"/>
  <c r="M107" i="23"/>
  <c r="M97" i="23"/>
  <c r="M91" i="23"/>
  <c r="M89" i="23"/>
  <c r="M88" i="23"/>
  <c r="M86" i="23"/>
  <c r="M82" i="23"/>
  <c r="M80" i="23"/>
  <c r="M79" i="23"/>
  <c r="M78" i="23"/>
  <c r="M77" i="23"/>
  <c r="M76" i="23"/>
  <c r="M75" i="23"/>
  <c r="M74" i="23"/>
  <c r="M73" i="23"/>
  <c r="M71" i="23"/>
  <c r="M70" i="23"/>
  <c r="M69" i="23"/>
  <c r="M67" i="23"/>
  <c r="M66" i="23"/>
  <c r="M64" i="23"/>
  <c r="M63" i="23"/>
  <c r="M61" i="23"/>
  <c r="M60" i="23"/>
  <c r="M59" i="23"/>
  <c r="M55" i="23"/>
  <c r="M53" i="23"/>
  <c r="M51" i="23"/>
  <c r="M50" i="23"/>
  <c r="M49" i="23"/>
  <c r="M48" i="23"/>
  <c r="M47" i="23"/>
  <c r="M44" i="23"/>
  <c r="M35" i="23"/>
  <c r="M34" i="23"/>
  <c r="M33" i="23"/>
  <c r="M32" i="23"/>
  <c r="M30" i="23"/>
  <c r="M29" i="23"/>
  <c r="L164" i="23"/>
  <c r="L159" i="23"/>
  <c r="L158" i="23"/>
  <c r="L157" i="23"/>
  <c r="L156" i="23"/>
  <c r="L155" i="23"/>
  <c r="L154" i="23"/>
  <c r="L152" i="23"/>
  <c r="L151" i="23"/>
  <c r="L150" i="23"/>
  <c r="L145" i="23"/>
  <c r="L143" i="23"/>
  <c r="L142" i="23"/>
  <c r="L141" i="23"/>
  <c r="L140" i="23"/>
  <c r="L139" i="23"/>
  <c r="L137" i="23"/>
  <c r="L136" i="23"/>
  <c r="L135" i="23"/>
  <c r="L134" i="23"/>
  <c r="L132" i="23"/>
  <c r="L131" i="23"/>
  <c r="L130" i="23"/>
  <c r="L129" i="23"/>
  <c r="L127" i="23"/>
  <c r="L118" i="23"/>
  <c r="L116" i="23"/>
  <c r="L110" i="23"/>
  <c r="L109" i="23"/>
  <c r="L107" i="23"/>
  <c r="L106" i="23"/>
  <c r="L105" i="23"/>
  <c r="L104" i="23"/>
  <c r="L102" i="23"/>
  <c r="L101" i="23"/>
  <c r="L100" i="23"/>
  <c r="L98" i="23"/>
  <c r="L97" i="23"/>
  <c r="L92" i="23"/>
  <c r="L91" i="23"/>
  <c r="L90" i="23"/>
  <c r="L89" i="23"/>
  <c r="L86" i="23"/>
  <c r="L85" i="23"/>
  <c r="L84" i="23"/>
  <c r="L82" i="23"/>
  <c r="L80" i="23"/>
  <c r="L79" i="23"/>
  <c r="L78" i="23"/>
  <c r="L77" i="23"/>
  <c r="L76" i="23"/>
  <c r="L75" i="23"/>
  <c r="L74" i="23"/>
  <c r="L73" i="23"/>
  <c r="L71" i="23"/>
  <c r="L70" i="23"/>
  <c r="L69" i="23"/>
  <c r="L67" i="23"/>
  <c r="L64" i="23"/>
  <c r="L63" i="23"/>
  <c r="L61" i="23"/>
  <c r="L60" i="23"/>
  <c r="L59" i="23"/>
  <c r="L53" i="23"/>
  <c r="L45" i="23"/>
  <c r="L44" i="23"/>
  <c r="L35" i="23"/>
  <c r="L34" i="23"/>
  <c r="L32" i="23"/>
  <c r="L30" i="23"/>
  <c r="L29" i="23"/>
  <c r="K173" i="23"/>
  <c r="K172" i="23"/>
  <c r="K169" i="23"/>
  <c r="K164" i="23"/>
  <c r="K159" i="23"/>
  <c r="K158" i="23"/>
  <c r="K157" i="23"/>
  <c r="K156" i="23"/>
  <c r="K155" i="23"/>
  <c r="K154" i="23"/>
  <c r="K152" i="23"/>
  <c r="K151" i="23"/>
  <c r="K150" i="23"/>
  <c r="K145" i="23"/>
  <c r="K143" i="23"/>
  <c r="K142" i="23"/>
  <c r="K141" i="23"/>
  <c r="K140" i="23"/>
  <c r="K139" i="23"/>
  <c r="K137" i="23"/>
  <c r="K136" i="23"/>
  <c r="K135" i="23"/>
  <c r="K134" i="23"/>
  <c r="K132" i="23"/>
  <c r="K131" i="23"/>
  <c r="K130" i="23"/>
  <c r="K129" i="23"/>
  <c r="K127" i="23"/>
  <c r="K118" i="23"/>
  <c r="K116" i="23"/>
  <c r="K110" i="23"/>
  <c r="K109" i="23"/>
  <c r="K107" i="23"/>
  <c r="K106" i="23"/>
  <c r="K105" i="23"/>
  <c r="K104" i="23"/>
  <c r="K102" i="23"/>
  <c r="K101" i="23"/>
  <c r="K98" i="23"/>
  <c r="K97" i="23"/>
  <c r="K92" i="23"/>
  <c r="K91" i="23"/>
  <c r="K90" i="23"/>
  <c r="K89" i="23"/>
  <c r="K86" i="23"/>
  <c r="K85" i="23"/>
  <c r="K84" i="23"/>
  <c r="K82" i="23"/>
  <c r="K80" i="23"/>
  <c r="K79" i="23"/>
  <c r="K78" i="23"/>
  <c r="K77" i="23"/>
  <c r="K76" i="23"/>
  <c r="K75" i="23"/>
  <c r="K74" i="23"/>
  <c r="K73" i="23"/>
  <c r="K71" i="23"/>
  <c r="K70" i="23"/>
  <c r="K69" i="23"/>
  <c r="K67" i="23"/>
  <c r="K64" i="23"/>
  <c r="K63" i="23"/>
  <c r="K61" i="23"/>
  <c r="K60" i="23"/>
  <c r="K59" i="23"/>
  <c r="K53" i="23"/>
  <c r="K44" i="23"/>
  <c r="K35" i="23"/>
  <c r="K34" i="23"/>
  <c r="K32" i="23"/>
  <c r="K30" i="23"/>
  <c r="K29" i="23"/>
  <c r="F58" i="23"/>
  <c r="F14" i="23"/>
  <c r="L14" i="23" s="1"/>
  <c r="F9" i="23"/>
  <c r="L9" i="23" s="1"/>
  <c r="G58" i="23"/>
  <c r="G14" i="23"/>
  <c r="G9" i="23"/>
  <c r="L58" i="23" l="1"/>
  <c r="H14" i="23"/>
  <c r="H9" i="23"/>
  <c r="D14" i="23"/>
  <c r="K14" i="23" s="1"/>
  <c r="D9" i="23"/>
  <c r="K9" i="23" s="1"/>
  <c r="D58" i="23" l="1"/>
  <c r="K58" i="23" s="1"/>
  <c r="H58" i="23"/>
  <c r="E58" i="23"/>
  <c r="M58" i="23" s="1"/>
</calcChain>
</file>

<file path=xl/sharedStrings.xml><?xml version="1.0" encoding="utf-8"?>
<sst xmlns="http://schemas.openxmlformats.org/spreadsheetml/2006/main" count="559" uniqueCount="266">
  <si>
    <t>Triệu Kw/h</t>
  </si>
  <si>
    <t xml:space="preserve"> - Ngô</t>
  </si>
  <si>
    <t>Du lịch</t>
  </si>
  <si>
    <t>L/khách</t>
  </si>
  <si>
    <t xml:space="preserve"> + Khách quốc tế</t>
  </si>
  <si>
    <t xml:space="preserve"> + Khách nội địa</t>
  </si>
  <si>
    <t>Kim ngạch xuất khẩu</t>
  </si>
  <si>
    <t>Kim ngạch nhập khẩu</t>
  </si>
  <si>
    <t>Dân số</t>
  </si>
  <si>
    <t>Tuổi</t>
  </si>
  <si>
    <t>Giáo dục và Đào tạo</t>
  </si>
  <si>
    <t>Học sinh</t>
  </si>
  <si>
    <t xml:space="preserve">  + Tiểu học</t>
  </si>
  <si>
    <t xml:space="preserve">  + Trung học cơ sở</t>
  </si>
  <si>
    <t xml:space="preserve">  + Trung học phổ thông</t>
  </si>
  <si>
    <t>Giường</t>
  </si>
  <si>
    <t>Bác sỹ</t>
  </si>
  <si>
    <t>Y tế</t>
  </si>
  <si>
    <t>Hộ</t>
  </si>
  <si>
    <t>Tấn</t>
  </si>
  <si>
    <t>Xã</t>
  </si>
  <si>
    <t>Ha</t>
  </si>
  <si>
    <t xml:space="preserve"> - Cà phê</t>
  </si>
  <si>
    <t xml:space="preserve"> - Cao su</t>
  </si>
  <si>
    <t xml:space="preserve"> - Sắn</t>
  </si>
  <si>
    <t xml:space="preserve"> - Mía</t>
  </si>
  <si>
    <t>Lâm nghiệp</t>
  </si>
  <si>
    <t>Chăn nuôi</t>
  </si>
  <si>
    <t xml:space="preserve"> - Đàn trâu</t>
  </si>
  <si>
    <t>Con</t>
  </si>
  <si>
    <t xml:space="preserve"> - Đàn bò</t>
  </si>
  <si>
    <t xml:space="preserve"> - Đàn lợn</t>
  </si>
  <si>
    <t>Nông nghiệp</t>
  </si>
  <si>
    <t>TT</t>
  </si>
  <si>
    <t>I</t>
  </si>
  <si>
    <t>II</t>
  </si>
  <si>
    <t>Tổng vốn đầu tư phát triển trên địa bàn</t>
  </si>
  <si>
    <t>Đơn vị</t>
  </si>
  <si>
    <t>Chỉ tiêu</t>
  </si>
  <si>
    <t>Tỷ đồng</t>
  </si>
  <si>
    <t>%</t>
  </si>
  <si>
    <t>Triệu USD</t>
  </si>
  <si>
    <t>Người</t>
  </si>
  <si>
    <t>Thủy sản</t>
  </si>
  <si>
    <t>Nông, lâm, thủy sản</t>
  </si>
  <si>
    <t>"</t>
  </si>
  <si>
    <t>Công nghiệp, xây dựng</t>
  </si>
  <si>
    <t>Tr.đồng</t>
  </si>
  <si>
    <t>Tổng mức bán lẻ hàng hóa và doanh thu dịch vụ</t>
  </si>
  <si>
    <t>Theo giá so sánh năm 2010</t>
  </si>
  <si>
    <t>Theo giá hiện hành</t>
  </si>
  <si>
    <t>GRDP bình quân đầu người</t>
  </si>
  <si>
    <t>Thuế NK, thuế SP trừ trợ cấp SP</t>
  </si>
  <si>
    <t>-</t>
  </si>
  <si>
    <t>Tổng đàn</t>
  </si>
  <si>
    <t>Sản phẩm chăn nuôi chủ yếu</t>
  </si>
  <si>
    <t>Trong đó: Thịt lợn</t>
  </si>
  <si>
    <t>Trồng trọt</t>
  </si>
  <si>
    <t>Lao động và việc làm</t>
  </si>
  <si>
    <t>Doanh nghiệp</t>
  </si>
  <si>
    <t>Hợp tác xã</t>
  </si>
  <si>
    <t>Tổng số lao động trong hợp tác xã</t>
  </si>
  <si>
    <t xml:space="preserve">Tổ hợp tác </t>
  </si>
  <si>
    <t>Tổng số tổ hợp tác</t>
  </si>
  <si>
    <t>Tổ hợp tác</t>
  </si>
  <si>
    <t xml:space="preserve">Tổng số thành viên tổ hợp tác </t>
  </si>
  <si>
    <t>Thành viên</t>
  </si>
  <si>
    <t>Công nghiệp</t>
  </si>
  <si>
    <t>Dân số trung bình</t>
  </si>
  <si>
    <t>Tý lệ rác thải sinh hoạt (ở đô thị và nông thôn) được thu gom và xử lý</t>
  </si>
  <si>
    <t>Số bé trai/100 bé gái</t>
  </si>
  <si>
    <t>Thứ hạng</t>
  </si>
  <si>
    <t>Tỷ lệ cơ sở sản xuất kinh doanh đạt tiêu chuẩn về môi trường</t>
  </si>
  <si>
    <t>VI</t>
  </si>
  <si>
    <t>Tỷ lệ giải quyết tố giác, tin báo về tội phạm, kiến nghị khởi tố</t>
  </si>
  <si>
    <t xml:space="preserve"> - Lúa </t>
  </si>
  <si>
    <t>Tuổi thọ trung bình</t>
  </si>
  <si>
    <t>Tỷ số giới tính của trẻ em mới sinh</t>
  </si>
  <si>
    <t xml:space="preserve">Cơ cấu tổng sản phẩm theo nhóm ngành </t>
  </si>
  <si>
    <t>Cây dược liệu</t>
  </si>
  <si>
    <t>Diện tích</t>
  </si>
  <si>
    <t>Sản lượng sản phẩm chủ yếu</t>
  </si>
  <si>
    <t>CHỈ TIÊU KINH TẾ</t>
  </si>
  <si>
    <t>Thu NSNN</t>
  </si>
  <si>
    <t>Phát triển doanh nghiệp</t>
  </si>
  <si>
    <t>+ Số hợp tác xã thành lập mới</t>
  </si>
  <si>
    <t xml:space="preserve"> + Mầm non</t>
  </si>
  <si>
    <t xml:space="preserve"> + Tiểu học</t>
  </si>
  <si>
    <t xml:space="preserve"> + Trung học Cơ sở</t>
  </si>
  <si>
    <t xml:space="preserve"> + Trung học phổ thông</t>
  </si>
  <si>
    <t>Tỷ lệ xử lý triệt để cơ sở gây ô nhiễm môi trường nghiêm trọng</t>
  </si>
  <si>
    <t>Tỷ lệ hộ dân tộc thiểu số tham gia vào hợp tác xã</t>
  </si>
  <si>
    <t>Giá trị tổng sản phẩm trên địa bàn tỉnh (GRDP)</t>
  </si>
  <si>
    <t>Giảm nghèo theo chuẩn nghèo tiếp cận đa chiều</t>
  </si>
  <si>
    <t>Sản phẩm tham gia vào chuỗi giá trị các sản phẩm quốc gia</t>
  </si>
  <si>
    <t>Tỷ lệ hộ dân được sử dụng điện</t>
  </si>
  <si>
    <t>Tỷ lệ giao quân</t>
  </si>
  <si>
    <t>Tỷ lệ điều tra, khám phá án</t>
  </si>
  <si>
    <t>Trong đó, án đặc biệt nghiêm trọng</t>
  </si>
  <si>
    <t>Tỷ lệ xã, phường, thị trấn mạnh về phong trào toàn dân bảo vệ an ninh Tổ quốc</t>
  </si>
  <si>
    <t>Tỷ lệ xã, phường, thị trấn, khu dân cư, cơ quan, trường học đạt tiêu chuẩn an toàn về an ninh trật tự</t>
  </si>
  <si>
    <t>Sản phẩm</t>
  </si>
  <si>
    <t>Tỷ lệ hộ dân tộc thiểu số có đất sản xuất</t>
  </si>
  <si>
    <t>Tỷ lệ hộ dân tộc thiểu số có đất ở</t>
  </si>
  <si>
    <t>5.1</t>
  </si>
  <si>
    <t>5.2</t>
  </si>
  <si>
    <t>5.3</t>
  </si>
  <si>
    <t>b.</t>
  </si>
  <si>
    <t>a.</t>
  </si>
  <si>
    <t>5.4</t>
  </si>
  <si>
    <t>5.5</t>
  </si>
  <si>
    <t>Tổng lượt khách</t>
  </si>
  <si>
    <t>Tổng doanh thu</t>
  </si>
  <si>
    <t xml:space="preserve">Tỷ lệ lao động qua đào tạo </t>
  </si>
  <si>
    <t>Số người được giải quyết việc làm (tăng thêm trong năm)</t>
  </si>
  <si>
    <t>Số hộ nghèo</t>
  </si>
  <si>
    <t xml:space="preserve">Tỷ lệ hộ nghèo </t>
  </si>
  <si>
    <t>Số hộ cận nghèo</t>
  </si>
  <si>
    <t>Tỷ lệ hộ cận nghèo</t>
  </si>
  <si>
    <t>Tỷ lệ học sinh đi học đúng độ tuổi</t>
  </si>
  <si>
    <t>Tỷ lệ học sinh tốt nghiệp trung học cơ sở, trung học phổ thông chuyển sang học nghề</t>
  </si>
  <si>
    <t>Tỷ lệ trường đạt chuẩn quốc gia</t>
  </si>
  <si>
    <t>Số giường bệnh/10.000 dân (không tính giường trạm y tế xã)</t>
  </si>
  <si>
    <t>Số bác sỹ/10.000 dân</t>
  </si>
  <si>
    <t>Tỷ lệ trạm y tế xã, phường, thị trấn có bác sỹ làm việc</t>
  </si>
  <si>
    <t>Tỷ lệ trẻ em &lt; 5 tuổi suy dinh dưỡng thể thấp còi</t>
  </si>
  <si>
    <t>Văn hoá, thể thao, thông tin</t>
  </si>
  <si>
    <t>Tỷ lệ xã, phường, thị trấn có nhà văn hóa</t>
  </si>
  <si>
    <t>Tỷ lệ thôn, làng, tổ dân phố đạt danh hiệu văn hóa</t>
  </si>
  <si>
    <t>III</t>
  </si>
  <si>
    <t>Trong đó vốn đầu tư khu vực tư nhân</t>
  </si>
  <si>
    <t xml:space="preserve">Trong đó, tỷ lệ lao động được đào tạo nghề </t>
  </si>
  <si>
    <t>Các chỉ tiêu về môi trường</t>
  </si>
  <si>
    <t>Tốc độ tăng trưởng GRDP</t>
  </si>
  <si>
    <t>Tỷ lệ khu công nghiệp đang hoạt động có hệ thống xử lý nước thải tập trung đạt tiêu chuẩn môi trường</t>
  </si>
  <si>
    <t xml:space="preserve"> - Cây ăn quả </t>
  </si>
  <si>
    <t xml:space="preserve"> - Cây Mắc ca</t>
  </si>
  <si>
    <t xml:space="preserve"> - Sản lượng lương thực có hạt</t>
  </si>
  <si>
    <t xml:space="preserve"> - Cà phê nhân</t>
  </si>
  <si>
    <t xml:space="preserve"> - Cao su mủ tươi</t>
  </si>
  <si>
    <t xml:space="preserve"> - Mía cây</t>
  </si>
  <si>
    <t xml:space="preserve"> - Sâm Ngọc linh</t>
  </si>
  <si>
    <t xml:space="preserve"> - Cây dược liệu khác</t>
  </si>
  <si>
    <t xml:space="preserve"> - Trồng mới rừng</t>
  </si>
  <si>
    <t xml:space="preserve"> - Thịt hơi các loại</t>
  </si>
  <si>
    <t xml:space="preserve"> - Tỷ lệ độ che phủ rừng (có tính cây cao su)</t>
  </si>
  <si>
    <t xml:space="preserve"> - Diện tích nuôi trồng</t>
  </si>
  <si>
    <t xml:space="preserve"> - Sản lượng khai thác</t>
  </si>
  <si>
    <t xml:space="preserve"> - Sản lượng nuôi trồng</t>
  </si>
  <si>
    <t xml:space="preserve"> - Tinh bột sắn</t>
  </si>
  <si>
    <t xml:space="preserve"> - Đường</t>
  </si>
  <si>
    <t xml:space="preserve"> - Gỗ cưa hoặc xẻ (trừ gỗ xẻ tà vẹt)</t>
  </si>
  <si>
    <t xml:space="preserve"> - Điện sản xuất</t>
  </si>
  <si>
    <t xml:space="preserve"> - Điện thương phẩm </t>
  </si>
  <si>
    <t xml:space="preserve"> - Nước máy</t>
  </si>
  <si>
    <t>Tỷ lệ hộ gia đình ở đô thị sử dụng nước sạch</t>
  </si>
  <si>
    <t>Tỷ lệ hộ gia đình ở khu vực nông thôn sử dụng nước hợp vệ sinh</t>
  </si>
  <si>
    <t>So sánh (%)</t>
  </si>
  <si>
    <t>Trong đó, trồng mới</t>
  </si>
  <si>
    <t>Trong đó số xã đạt chuẩn NTM trong năm</t>
  </si>
  <si>
    <t>Tổng số xã đạt chuẩn nông thôn mới</t>
  </si>
  <si>
    <t>Tỷ lệ bao phủ BHYT</t>
  </si>
  <si>
    <t>CHỈ TIÊU QUỐC PHÒNG, AN NINH</t>
  </si>
  <si>
    <t>Thương mại, dịch vụ</t>
  </si>
  <si>
    <t>Thứ hạng Chỉ số năng lực cạnh tranh cấp tỉnh (PCI)</t>
  </si>
  <si>
    <t>Thứ hạng Chỉ số Hiệu quả quản trị và hành chính công cấp tỉnh (PAPI)</t>
  </si>
  <si>
    <t>Thứ hạng Chỉ số cải cách hành chính (PAR INDEX)</t>
  </si>
  <si>
    <t>Thứ hạng Chỉ hài lòng về sự phục vụ hành chính (SIPAS)</t>
  </si>
  <si>
    <t>Tỷ lệ tội phạm về trật tự xã hội</t>
  </si>
  <si>
    <t>Tỷ lệ tăng dân số tự nhiên</t>
  </si>
  <si>
    <t>Tổng số hợp tác xã</t>
  </si>
  <si>
    <t>Tỷ lệ bao phủ BHXH so với lực lượng lao động</t>
  </si>
  <si>
    <t>Tỷ lệ bao phủ BHTN so với lực lượng lao động</t>
  </si>
  <si>
    <r>
      <t>Chi NSNN (</t>
    </r>
    <r>
      <rPr>
        <b/>
        <i/>
        <sz val="12"/>
        <rFont val="Times New Roman"/>
        <family val="1"/>
      </rPr>
      <t>bao gồm nguồn năm trước chuyển sang</t>
    </r>
    <r>
      <rPr>
        <b/>
        <sz val="12"/>
        <rFont val="Times New Roman"/>
        <family val="1"/>
      </rPr>
      <t>)</t>
    </r>
  </si>
  <si>
    <t>Năm 2022</t>
  </si>
  <si>
    <t>42-43</t>
  </si>
  <si>
    <t>&lt;1,2</t>
  </si>
  <si>
    <t>&gt;90</t>
  </si>
  <si>
    <t>&gt;=80</t>
  </si>
  <si>
    <t>&gt;=90</t>
  </si>
  <si>
    <t>&gt;70</t>
  </si>
  <si>
    <t>Giảm 5%</t>
  </si>
  <si>
    <t>CHỈ TIÊU VĂN HÓA - XÃ HỘI</t>
  </si>
  <si>
    <t>V</t>
  </si>
  <si>
    <t>CHỈ TIÊU XÂY DỰNG ĐẢNG VÀ HỆ THỐNG CHÍNH TRỊ</t>
  </si>
  <si>
    <t>Kết nạp đảng viên mới trên</t>
  </si>
  <si>
    <t>Đảng viên</t>
  </si>
  <si>
    <t>&gt;1.000</t>
  </si>
  <si>
    <t>Tỷ lệ TCCSĐ hoàn thành tốt nhiệm vụ trở lên</t>
  </si>
  <si>
    <t>Tỷ lệ quần chúng được tập hợp vào các đoàn thể chính trị-xã hội.</t>
  </si>
  <si>
    <t>Tỷ lệ thôn trưởng, tổ trưởng tổ dân phố là đảng viên</t>
  </si>
  <si>
    <t>Tỷ lệ Bí thư chi bộ kiêm thôn trưởng, tổ trưởng tổ dân phố.</t>
  </si>
  <si>
    <t>m3</t>
  </si>
  <si>
    <t>1000 m3</t>
  </si>
  <si>
    <t>&gt;81%</t>
  </si>
  <si>
    <t>&gt;75%</t>
  </si>
  <si>
    <t>&gt;86%</t>
  </si>
  <si>
    <t>&gt;50%</t>
  </si>
  <si>
    <t>Năm 2021</t>
  </si>
  <si>
    <t>19-20</t>
  </si>
  <si>
    <t>8-9</t>
  </si>
  <si>
    <t xml:space="preserve">Tổng số doanh nghiệp đang hoạt động </t>
  </si>
  <si>
    <t>Thành lập mới doanh nghiệp</t>
  </si>
  <si>
    <t>Tổng số vốn đăng ký thành lập mới</t>
  </si>
  <si>
    <t>Tăng 6,1%</t>
  </si>
  <si>
    <t>Giảm 6%</t>
  </si>
  <si>
    <t>Kết quả
(Đạt/Không đạt)</t>
  </si>
  <si>
    <t>Đạt</t>
  </si>
  <si>
    <t>Không đạt</t>
  </si>
  <si>
    <t>Dạt</t>
  </si>
  <si>
    <t>Tăng 05 bậc so với năm 2022</t>
  </si>
  <si>
    <t>&gt;57</t>
  </si>
  <si>
    <t>31-32</t>
  </si>
  <si>
    <t>41-42</t>
  </si>
  <si>
    <t>&gt;=71</t>
  </si>
  <si>
    <t>&gt;=82</t>
  </si>
  <si>
    <t>Thực hiện</t>
  </si>
  <si>
    <t>So với Kế hoạch năm 2023</t>
  </si>
  <si>
    <t>So với Nghị quyết Đại hội XVI</t>
  </si>
  <si>
    <t>Kế hoạch năm 2023</t>
  </si>
  <si>
    <t>Chỉ tiêu Nghị quyết Đại hội XVI</t>
  </si>
  <si>
    <t>13=10/5</t>
  </si>
  <si>
    <t>&gt;=10</t>
  </si>
  <si>
    <t>&gt;=70</t>
  </si>
  <si>
    <t>Giảm 3-4%/năm</t>
  </si>
  <si>
    <t>&lt;34</t>
  </si>
  <si>
    <t>&gt;80</t>
  </si>
  <si>
    <t>&gt;76</t>
  </si>
  <si>
    <t>Tình hình thực hiện từ đầu nhiệm kỳ đến nay</t>
  </si>
  <si>
    <t>Giảm trên 4% năm</t>
  </si>
  <si>
    <t>So với cùng kỳ năm 2022</t>
  </si>
  <si>
    <t>7=6/4</t>
  </si>
  <si>
    <t>8=6/5</t>
  </si>
  <si>
    <t>Tổng số học sinh đầu năm học</t>
  </si>
  <si>
    <t>Trong đó cà phê xứ lạnh</t>
  </si>
  <si>
    <t>&gt;81</t>
  </si>
  <si>
    <t>Giảm 7%</t>
  </si>
  <si>
    <t>Tỷ lệ xã đạt Bộ tiêu chí  quốc gia về y tế xã</t>
  </si>
  <si>
    <t>Ước thực hiện năm 2023</t>
  </si>
  <si>
    <t>Kế hoạch năm 2024</t>
  </si>
  <si>
    <t xml:space="preserve"> 18-19</t>
  </si>
  <si>
    <t>53</t>
  </si>
  <si>
    <t xml:space="preserve">55/63 </t>
  </si>
  <si>
    <t xml:space="preserve">42/63 </t>
  </si>
  <si>
    <t>40</t>
  </si>
  <si>
    <t>50/63</t>
  </si>
  <si>
    <t>Tăng 05 bậc so với năm 2023</t>
  </si>
  <si>
    <t>&lt;108,0</t>
  </si>
  <si>
    <t>Giảm 11,9%</t>
  </si>
  <si>
    <t>&gt;82</t>
  </si>
  <si>
    <t>&gt;75</t>
  </si>
  <si>
    <t>&gt;900</t>
  </si>
  <si>
    <t>&gt;94</t>
  </si>
  <si>
    <t>&gt;57%</t>
  </si>
  <si>
    <t xml:space="preserve"> - Khai thác đá</t>
  </si>
  <si>
    <t xml:space="preserve"> 32-33</t>
  </si>
  <si>
    <t xml:space="preserve"> 7-8</t>
  </si>
  <si>
    <t>giảm 3-4%</t>
  </si>
  <si>
    <t>Trong đó, trồng mới:</t>
  </si>
  <si>
    <t>+ Sầu riêng</t>
  </si>
  <si>
    <t>+ Chanh dây</t>
  </si>
  <si>
    <t>+ Chuối</t>
  </si>
  <si>
    <t>+ Dứa</t>
  </si>
  <si>
    <t>+ Cây ăn quả khác</t>
  </si>
  <si>
    <t>+ Cây có múi (cam, chanh, bưởi)</t>
  </si>
  <si>
    <r>
      <t xml:space="preserve">PHỤ LỤC
CHỈ TIÊU PHÁT TRIỂN KINH TẾ - XÃ HỘI,
 QUỐC PHÒNG AN NINH, XÂY DỰNG ĐẢNG VÀ HỆ THỐNG CHÍNH TRỊ NĂM 2024
</t>
    </r>
    <r>
      <rPr>
        <i/>
        <sz val="16"/>
        <rFont val="Times New Roman"/>
        <family val="1"/>
      </rPr>
      <t>(Kèm theo Nghị quyết số 23-NQ/TU ngày 05-12-2023 của Tỉnh ủy)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</si>
</sst>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2">
    <numFmt numFmtId="41" formatCode="_-* #,##0_-;\-* #,##0_-;_-* &quot;-&quot;_-;_-@_-"/>
    <numFmt numFmtId="43" formatCode="_-* #,##0.00_-;\-* #,##0.00_-;_-* &quot;-&quot;??_-;_-@_-"/>
    <numFmt numFmtId="164" formatCode="#,##0\ &quot;₫&quot;;[Red]\-#,##0\ &quot;₫&quot;"/>
    <numFmt numFmtId="165" formatCode="_-* #,##0\ _₫_-;\-* #,##0\ _₫_-;_-* &quot;-&quot;\ _₫_-;_-@_-"/>
    <numFmt numFmtId="166" formatCode="_-* #,##0.00\ _₫_-;\-* #,##0.00\ _₫_-;_-* &quot;-&quot;??\ _₫_-;_-@_-"/>
    <numFmt numFmtId="167" formatCode="&quot;$&quot;#,##0_);\(&quot;$&quot;#,##0\)"/>
    <numFmt numFmtId="168" formatCode="&quot;$&quot;#,##0_);[Red]\(&quot;$&quot;#,##0\)"/>
    <numFmt numFmtId="169" formatCode="_(* #,##0_);_(* \(#,##0\);_(* &quot;-&quot;_);_(@_)"/>
    <numFmt numFmtId="170" formatCode="_(* #,##0.00_);_(* \(#,##0.00\);_(* &quot;-&quot;??_);_(@_)"/>
    <numFmt numFmtId="171" formatCode="_-* #,##0.00_k_r_._-;\-* #,##0.00_k_r_._-;_-* &quot;-&quot;??_k_r_._-;_-@_-"/>
    <numFmt numFmtId="172" formatCode="_-&quot;$&quot;* #,##0_-;\-&quot;$&quot;* #,##0_-;_-&quot;$&quot;* &quot;-&quot;_-;_-@_-"/>
    <numFmt numFmtId="173" formatCode="_-&quot;$&quot;* #,##0.00_-;\-&quot;$&quot;* #,##0.00_-;_-&quot;$&quot;* &quot;-&quot;??_-;_-@_-"/>
    <numFmt numFmtId="174" formatCode="00.000"/>
    <numFmt numFmtId="175" formatCode="&quot;￥&quot;#,##0;&quot;￥&quot;\-#,##0"/>
    <numFmt numFmtId="176" formatCode="\$#,##0\ ;\(\$#,##0\)"/>
    <numFmt numFmtId="177" formatCode="&quot;\&quot;#,##0;[Red]&quot;\&quot;&quot;\&quot;\-#,##0"/>
    <numFmt numFmtId="178" formatCode="&quot;\&quot;#,##0.00;[Red]&quot;\&quot;&quot;\&quot;&quot;\&quot;&quot;\&quot;&quot;\&quot;&quot;\&quot;\-#,##0.00"/>
    <numFmt numFmtId="179" formatCode="#,##0\ &quot;$&quot;_);[Red]\(#,##0\ &quot;$&quot;\)"/>
    <numFmt numFmtId="180" formatCode="&quot;$&quot;###,0&quot;.&quot;00_);[Red]\(&quot;$&quot;###,0&quot;.&quot;00\)"/>
    <numFmt numFmtId="181" formatCode="&quot;VND&quot;#,##0_);[Red]\(&quot;VND&quot;#,##0\)"/>
    <numFmt numFmtId="182" formatCode="m/d"/>
    <numFmt numFmtId="183" formatCode="&quot;ß&quot;#,##0;\-&quot;&quot;\ß&quot;&quot;#,##0"/>
    <numFmt numFmtId="184" formatCode="\t0.00%"/>
    <numFmt numFmtId="185" formatCode="\t#\ ??/??"/>
    <numFmt numFmtId="186" formatCode="#,##0;\(#,##0\)"/>
    <numFmt numFmtId="187" formatCode="#,###"/>
    <numFmt numFmtId="188" formatCode="?,???.??__;[Red]\-\ ?,???.??__;"/>
    <numFmt numFmtId="189" formatCode="_(* #,##0_);_(* \(#,##0\);_(* &quot;-&quot;??_);_(@_)"/>
    <numFmt numFmtId="190" formatCode="#,##0\ &quot;F&quot;;[Red]\-#,##0\ &quot;F&quot;"/>
    <numFmt numFmtId="191" formatCode="#,##0.00\ &quot;F&quot;;\-#,##0.00\ &quot;F&quot;"/>
    <numFmt numFmtId="192" formatCode="#,##0.00\ &quot;F&quot;;[Red]\-#,##0.00\ &quot;F&quot;"/>
    <numFmt numFmtId="193" formatCode="_-* #,##0\ &quot;F&quot;_-;\-* #,##0\ &quot;F&quot;_-;_-* &quot;-&quot;\ &quot;F&quot;_-;_-@_-"/>
    <numFmt numFmtId="194" formatCode="\$#,##0_);\(\$#,##0\)"/>
    <numFmt numFmtId="195" formatCode="&quot;CHF&quot;\ #,##0;&quot;CHF&quot;\ \-#,##0"/>
    <numFmt numFmtId="196" formatCode="#,##0.00&quot; F&quot;;[Red]\-#,##0.00&quot; F&quot;"/>
    <numFmt numFmtId="197" formatCode="\$#,##0_);[Red]&quot;($&quot;#,##0\)"/>
    <numFmt numFmtId="198" formatCode="\$#,##0_);&quot;($&quot;#,##0\)"/>
    <numFmt numFmtId="199" formatCode="_(* #,##0.0000_);_(* \(#,##0.0000\);_(* \-??_);_(@_)"/>
    <numFmt numFmtId="200" formatCode="_ * #,##0_ ;_ * \-#,##0_ ;_ * \-_ ;_ @_ "/>
    <numFmt numFmtId="201" formatCode="#,##0&quot; F&quot;;[Red]\-#,##0&quot; F&quot;"/>
    <numFmt numFmtId="202" formatCode="_(* #,##0_);_(* \(#,##0\);_(* \-??_);_(@_)"/>
    <numFmt numFmtId="203" formatCode="_-\$* #,##0.00_-;&quot;-$&quot;* #,##0.00_-;_-\$* \-??_-;_-@_-"/>
    <numFmt numFmtId="204" formatCode="_ \\* #,##0_ ;_ \\* \-#,##0_ ;_ \\* \-_ ;_ @_ "/>
    <numFmt numFmtId="205" formatCode="_ \\* #,##0.00_ ;_ \\* \-#,##0.00_ ;_ \\* \-??_ ;_ @_ "/>
    <numFmt numFmtId="206" formatCode="_ * #,##0.00_ ;_ * \-#,##0.00_ ;_ * \-??_ ;_ @_ "/>
    <numFmt numFmtId="207" formatCode="#,##0.0_);\(#,##0.0\)"/>
    <numFmt numFmtId="208" formatCode="0.0%;[Red]\(0.0%\)"/>
    <numFmt numFmtId="209" formatCode="_ * #,##0.00_)\£_ ;_ * \(#,##0.00&quot;)£&quot;_ ;_ * \-??_)\£_ ;_ @_ "/>
    <numFmt numFmtId="210" formatCode="0.0%;\(0.0%\)"/>
    <numFmt numFmtId="211" formatCode="&quot;US$&quot;#,##0.00;&quot;(US$&quot;#,##0.00\)"/>
    <numFmt numFmtId="212" formatCode="_-* #,##0\ _D_M_-;\-* #,##0\ _D_M_-;_-* &quot;- &quot;_D_M_-;_-@_-"/>
    <numFmt numFmtId="213" formatCode="_-* #,##0.00\ _D_M_-;\-* #,##0.00\ _D_M_-;_-* \-??\ _D_M_-;_-@_-"/>
    <numFmt numFmtId="214" formatCode="_-[$€]* #,##0.00_-;\-[$€]* #,##0.00_-;_-[$€]* \-??_-;_-@_-"/>
    <numFmt numFmtId="215" formatCode="#,##0.000_);\(#,##0.000\)"/>
    <numFmt numFmtId="216" formatCode="\\#,##0;[Red]&quot;-\&quot;#,##0"/>
    <numFmt numFmtId="217" formatCode="#,##0&quot; F&quot;;\-#,##0&quot; F&quot;"/>
    <numFmt numFmtId="218" formatCode="_-* #,##0&quot; DM&quot;_-;\-* #,##0&quot; DM&quot;_-;_-* &quot;- DM&quot;_-;_-@_-"/>
    <numFmt numFmtId="219" formatCode="_-* #,##0.00&quot; DM&quot;_-;\-* #,##0.00&quot; DM&quot;_-;_-* \-??&quot; DM&quot;_-;_-@_-"/>
    <numFmt numFmtId="220" formatCode="_(\$* #,##0_);_(\$* \(#,##0\);_(\$* \-_);_(@_)"/>
    <numFmt numFmtId="221" formatCode="_(\$* #,##0.00_);_(\$* \(#,##0.00\);_(\$* \-??_);_(@_)"/>
    <numFmt numFmtId="222" formatCode="_(* #,##0.00_);_(* \(#,##0.00\);_(* \-??_);_(@_)"/>
    <numFmt numFmtId="223" formatCode="&quot;\&quot;#,##0;[Red]\-&quot;\&quot;#,##0"/>
    <numFmt numFmtId="224" formatCode="#,##0.0"/>
    <numFmt numFmtId="225" formatCode="0.0"/>
    <numFmt numFmtId="226" formatCode="_(* #,##0_);_(* \(#,##0\);_(* \-_);_(@_)"/>
    <numFmt numFmtId="227" formatCode="#,##0.000"/>
    <numFmt numFmtId="228" formatCode="#,##0;[Red]#,##0"/>
    <numFmt numFmtId="229" formatCode="#,##0.0;[Red]#,##0.0"/>
    <numFmt numFmtId="230" formatCode="#,##0.00;[Red]#,##0.00"/>
    <numFmt numFmtId="231" formatCode="0.000"/>
    <numFmt numFmtId="232" formatCode="_(* #,##0.0_);_(* \(#,##0.0\);_(* &quot;-&quot;??_);_(@_)"/>
    <numFmt numFmtId="233" formatCode="_ * #,##0_)\ &quot;$&quot;_ ;_ * \(#,##0\)\ &quot;$&quot;_ ;_ * &quot;-&quot;_)\ &quot;$&quot;_ ;_ @_ "/>
    <numFmt numFmtId="234" formatCode="\\#,##0.00;[Red]&quot;\\\\\\-&quot;#,##0.00"/>
    <numFmt numFmtId="235" formatCode="\\#,##0;[Red]&quot;\\-&quot;#,##0"/>
    <numFmt numFmtId="236" formatCode="_-* #,##0.00\ _V_N_D_-;\-* #,##0.00\ _V_N_D_-;_-* &quot;-&quot;??\ _V_N_D_-;_-@_-"/>
    <numFmt numFmtId="237" formatCode="&quot;CHF &quot;#,##0;&quot;CHF -&quot;#,##0"/>
    <numFmt numFmtId="238" formatCode="_ * #,##0_)&quot; $&quot;_ ;_ * \(#,##0&quot;) $&quot;_ ;_ * \-_)&quot; $&quot;_ ;_ @_ "/>
    <numFmt numFmtId="239" formatCode="_-* #,##0&quot; F&quot;_-;\-* #,##0&quot; F&quot;_-;_-* &quot;- F&quot;_-;_-@_-"/>
    <numFmt numFmtId="240" formatCode="#,##0.00&quot; F&quot;;\-#,##0.00&quot; F&quot;"/>
    <numFmt numFmtId="241" formatCode="0.0%"/>
    <numFmt numFmtId="242" formatCode="#,##0.0000"/>
    <numFmt numFmtId="243" formatCode="_-* #,##0_k_r_._-;\-* #,##0_k_r_._-;_-* &quot;-&quot;??_k_r_._-;_-@_-"/>
  </numFmts>
  <fonts count="131">
    <font>
      <sz val="13"/>
      <name val=".VnTime"/>
    </font>
    <font>
      <sz val="11"/>
      <name val="VNI-Times"/>
    </font>
    <font>
      <sz val="10"/>
      <name val="Arial"/>
      <family val="2"/>
    </font>
    <font>
      <sz val="14"/>
      <name val="??"/>
      <family val="3"/>
      <charset val="129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2"/>
      <name val="¹UAAA¼"/>
      <family val="3"/>
      <charset val="129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10"/>
      <name val="MS Sans Serif"/>
      <family val="2"/>
    </font>
    <font>
      <sz val="13"/>
      <name val=".VnTime"/>
      <family val="2"/>
    </font>
    <font>
      <sz val="10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b/>
      <sz val="11"/>
      <color indexed="56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sz val="8"/>
      <color indexed="12"/>
      <name val="Helv"/>
    </font>
    <font>
      <sz val="11"/>
      <color indexed="52"/>
      <name val="Calibri"/>
      <family val="2"/>
    </font>
    <font>
      <sz val="10"/>
      <name val="MS Sans Serif"/>
      <family val="2"/>
    </font>
    <font>
      <sz val="12"/>
      <name val="Arial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sz val="10"/>
      <name val="VNtimes new roman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0"/>
      <name val=".VnTime"/>
      <family val="2"/>
    </font>
    <font>
      <sz val="11"/>
      <color indexed="10"/>
      <name val="Calibri"/>
      <family val="2"/>
    </font>
    <font>
      <sz val="10"/>
      <name val=" "/>
      <family val="1"/>
      <charset val="136"/>
    </font>
    <font>
      <sz val="12"/>
      <name val="Times New Roman"/>
      <family val="1"/>
    </font>
    <font>
      <sz val="14"/>
      <name val="뼻뮝"/>
      <family val="3"/>
    </font>
    <font>
      <sz val="12"/>
      <name val="바탕체"/>
      <family val="3"/>
    </font>
    <font>
      <sz val="12"/>
      <name val="뼻뮝"/>
      <family val="3"/>
    </font>
    <font>
      <sz val="11"/>
      <name val="돋움"/>
      <family val="3"/>
    </font>
    <font>
      <sz val="10"/>
      <name val="굴림체"/>
      <family val="3"/>
    </font>
    <font>
      <sz val="9"/>
      <name val="Arial"/>
      <family val="2"/>
    </font>
    <font>
      <sz val="12"/>
      <name val="Courier"/>
      <family val="3"/>
    </font>
    <font>
      <b/>
      <sz val="12"/>
      <name val="Times New Roman"/>
      <family val="1"/>
    </font>
    <font>
      <sz val="12"/>
      <name val="Arial Narrow"/>
      <family val="2"/>
    </font>
    <font>
      <sz val="12"/>
      <name val="VNtimes new roman"/>
      <family val="2"/>
    </font>
    <font>
      <sz val="10"/>
      <name val="?? ??"/>
      <family val="1"/>
      <charset val="136"/>
    </font>
    <font>
      <b/>
      <sz val="10"/>
      <name val=".VnTimeH"/>
      <family val="2"/>
    </font>
    <font>
      <b/>
      <u/>
      <sz val="14"/>
      <color indexed="8"/>
      <name val=".VnBook-AntiquaH"/>
      <family val="2"/>
    </font>
    <font>
      <b/>
      <sz val="12"/>
      <name val=".VnTime"/>
      <family val="2"/>
    </font>
    <font>
      <sz val="12"/>
      <name val=".VnTime"/>
      <family val="2"/>
    </font>
    <font>
      <sz val="10"/>
      <name val="VnTimes"/>
    </font>
    <font>
      <i/>
      <sz val="12"/>
      <color indexed="8"/>
      <name val=".VnBook-AntiquaH"/>
      <family val="2"/>
    </font>
    <font>
      <sz val="11"/>
      <color indexed="8"/>
      <name val="UVnTime"/>
      <family val="2"/>
    </font>
    <font>
      <sz val="12"/>
      <color indexed="8"/>
      <name val="Times New Roman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color indexed="27"/>
      <name val="UVnTime"/>
      <family val="2"/>
    </font>
    <font>
      <sz val="11"/>
      <color indexed="20"/>
      <name val="UVnTime"/>
      <family val="2"/>
    </font>
    <font>
      <sz val="14"/>
      <name val=".VnTime"/>
      <family val="2"/>
    </font>
    <font>
      <sz val="12"/>
      <name val="µ¸¿òÃ¼"/>
      <family val="3"/>
      <charset val="129"/>
    </font>
    <font>
      <b/>
      <sz val="11"/>
      <color indexed="52"/>
      <name val="UVnTime"/>
      <family val="2"/>
    </font>
    <font>
      <b/>
      <sz val="10"/>
      <name val="Helv"/>
    </font>
    <font>
      <b/>
      <sz val="11"/>
      <color indexed="27"/>
      <name val="UVnTime"/>
      <family val="2"/>
    </font>
    <font>
      <sz val="10"/>
      <name val="VNI-Aptima"/>
    </font>
    <font>
      <b/>
      <sz val="10"/>
      <name val="MS Sans Serif"/>
      <family val="2"/>
    </font>
    <font>
      <sz val="13"/>
      <name val="Times New Roman"/>
      <family val="1"/>
      <charset val="163"/>
    </font>
    <font>
      <sz val="10"/>
      <name val="Arial"/>
      <family val="2"/>
      <charset val="163"/>
    </font>
    <font>
      <sz val="10"/>
      <name val="Times New Roman"/>
      <family val="1"/>
    </font>
    <font>
      <sz val="10"/>
      <color indexed="8"/>
      <name val="Arial"/>
      <family val="2"/>
    </font>
    <font>
      <i/>
      <sz val="11"/>
      <color indexed="23"/>
      <name val="UVnTime"/>
      <family val="2"/>
    </font>
    <font>
      <sz val="11"/>
      <color indexed="17"/>
      <name val="UVnTime"/>
      <family val="2"/>
    </font>
    <font>
      <sz val="14"/>
      <color indexed="12"/>
      <name val=".VnArialH"/>
      <family val="2"/>
    </font>
    <font>
      <b/>
      <sz val="11"/>
      <color indexed="62"/>
      <name val="UVnTime"/>
      <family val="2"/>
    </font>
    <font>
      <b/>
      <sz val="10"/>
      <name val=".VnTime"/>
      <family val="2"/>
    </font>
    <font>
      <b/>
      <sz val="14"/>
      <name val=".VnTimeH"/>
      <family val="2"/>
    </font>
    <font>
      <sz val="11"/>
      <color indexed="62"/>
      <name val="UVnTime"/>
      <family val="2"/>
    </font>
    <font>
      <sz val="10"/>
      <name val="MS Sans Serif"/>
      <family val="2"/>
    </font>
    <font>
      <sz val="11"/>
      <color indexed="52"/>
      <name val="UVnTime"/>
      <family val="2"/>
    </font>
    <font>
      <b/>
      <sz val="11"/>
      <name val="Helv"/>
    </font>
    <font>
      <sz val="10"/>
      <name val=".VnAvant"/>
      <family val="2"/>
    </font>
    <font>
      <sz val="11"/>
      <color indexed="60"/>
      <name val="UVnTime"/>
      <family val="2"/>
    </font>
    <font>
      <sz val="12"/>
      <name val="바탕체"/>
      <family val="1"/>
      <charset val="129"/>
    </font>
    <font>
      <sz val="14"/>
      <name val="Times New Roman"/>
      <family val="1"/>
      <charset val="163"/>
    </font>
    <font>
      <sz val="10"/>
      <name val=".VnArial"/>
      <family val="2"/>
    </font>
    <font>
      <sz val="11"/>
      <color indexed="8"/>
      <name val="Calibri"/>
      <family val="2"/>
      <charset val="163"/>
    </font>
    <font>
      <sz val="11"/>
      <color indexed="8"/>
      <name val="Arial"/>
      <family val="2"/>
    </font>
    <font>
      <b/>
      <sz val="11"/>
      <name val="Arial"/>
      <family val="2"/>
    </font>
    <font>
      <b/>
      <sz val="11"/>
      <color indexed="63"/>
      <name val="UVnTime"/>
      <family val="2"/>
    </font>
    <font>
      <sz val="12"/>
      <color indexed="8"/>
      <name val="Times New Roman"/>
      <family val="1"/>
    </font>
    <font>
      <sz val="13"/>
      <name val=".VnTime"/>
      <family val="2"/>
    </font>
    <font>
      <sz val="8"/>
      <name val=".VnHelvetIns"/>
      <family val="2"/>
    </font>
    <font>
      <sz val="12"/>
      <color indexed="8"/>
      <name val=".VnTime"/>
      <family val="2"/>
    </font>
    <font>
      <sz val="12"/>
      <name val="VnTime"/>
    </font>
    <font>
      <b/>
      <sz val="13"/>
      <color indexed="8"/>
      <name val=".VnTimeH"/>
      <family val="2"/>
    </font>
    <font>
      <b/>
      <sz val="18"/>
      <color indexed="62"/>
      <name val="Cambria"/>
      <family val="2"/>
    </font>
    <font>
      <sz val="10"/>
      <name val="VNtimes new roman"/>
      <family val="2"/>
    </font>
    <font>
      <b/>
      <sz val="8"/>
      <name val="VN Helvetica"/>
    </font>
    <font>
      <b/>
      <sz val="10"/>
      <name val="VN AvantGBook"/>
    </font>
    <font>
      <b/>
      <sz val="16"/>
      <name val=".VnTime"/>
      <family val="2"/>
    </font>
    <font>
      <sz val="9"/>
      <name val=".VnTime"/>
      <family val="2"/>
    </font>
    <font>
      <sz val="11"/>
      <color indexed="10"/>
      <name val="UVnTime"/>
      <family val="2"/>
    </font>
    <font>
      <sz val="14"/>
      <name val=".VnArial"/>
      <family val="2"/>
    </font>
    <font>
      <sz val="16"/>
      <name val="AngsanaUPC"/>
      <family val="3"/>
    </font>
    <font>
      <sz val="10"/>
      <name val=".VnArial"/>
      <family val="1"/>
    </font>
    <font>
      <i/>
      <sz val="12"/>
      <name val="Times New Roman"/>
      <family val="1"/>
    </font>
    <font>
      <sz val="14"/>
      <name val=".VnTimeH"/>
      <family val="2"/>
    </font>
    <font>
      <i/>
      <sz val="10"/>
      <name val=".VnTime"/>
      <family val="2"/>
    </font>
    <font>
      <b/>
      <sz val="10"/>
      <name val=".VnArial"/>
      <family val="2"/>
    </font>
    <font>
      <b/>
      <sz val="11"/>
      <name val=".VnTimeH"/>
      <family val="2"/>
    </font>
    <font>
      <sz val="12"/>
      <name val="Times New Roman"/>
      <family val="1"/>
    </font>
    <font>
      <b/>
      <i/>
      <sz val="12"/>
      <name val="Times New Roman"/>
      <family val="1"/>
    </font>
    <font>
      <sz val="10"/>
      <color indexed="8"/>
      <name val="Arial Narrow"/>
      <family val="2"/>
    </font>
    <font>
      <sz val="9"/>
      <name val="Arial MT"/>
    </font>
    <font>
      <sz val="11"/>
      <color indexed="8"/>
      <name val="Arial Narrow"/>
      <family val="2"/>
    </font>
    <font>
      <sz val="13"/>
      <name val="Times New Roman"/>
      <family val="1"/>
    </font>
    <font>
      <sz val="14"/>
      <color indexed="8"/>
      <name val="Times New Roman"/>
      <family val="2"/>
    </font>
    <font>
      <sz val="14"/>
      <name val="Times New Roman"/>
      <family val="1"/>
    </font>
    <font>
      <b/>
      <sz val="10"/>
      <name val="Arial"/>
      <family val="2"/>
    </font>
    <font>
      <b/>
      <sz val="16"/>
      <name val="Times New Roman"/>
      <family val="1"/>
    </font>
    <font>
      <sz val="12"/>
      <color theme="1"/>
      <name val="Times New Roman"/>
      <family val="2"/>
    </font>
    <font>
      <sz val="14"/>
      <color theme="1"/>
      <name val="Times New Roman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2"/>
      <name val=".VnTime"/>
      <family val="2"/>
    </font>
    <font>
      <i/>
      <sz val="16"/>
      <name val="Times New Roman"/>
      <family val="1"/>
    </font>
    <font>
      <sz val="10"/>
      <name val="VNtimes new roman"/>
      <family val="2"/>
    </font>
    <font>
      <sz val="8"/>
      <name val=".VnHelvetIns"/>
      <family val="2"/>
    </font>
    <font>
      <b/>
      <sz val="11"/>
      <name val="Times New Roman"/>
      <family val="1"/>
    </font>
    <font>
      <sz val="12"/>
      <color rgb="FFFF0000"/>
      <name val="Times New Roman"/>
      <family val="1"/>
    </font>
    <font>
      <b/>
      <sz val="12"/>
      <color rgb="FFFF0000"/>
      <name val="Times New Roman"/>
      <family val="1"/>
    </font>
    <font>
      <i/>
      <sz val="12"/>
      <color rgb="FFFF0000"/>
      <name val="Times New Roman"/>
      <family val="1"/>
    </font>
  </fonts>
  <fills count="36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0"/>
        <bgColor indexed="49"/>
      </patternFill>
    </fill>
    <fill>
      <patternFill patternType="solid">
        <fgColor indexed="26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15"/>
        <bgColor indexed="35"/>
      </patternFill>
    </fill>
    <fill>
      <patternFill patternType="solid">
        <fgColor indexed="41"/>
        <bgColor indexed="27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1472">
    <xf numFmtId="0" fontId="0" fillId="0" borderId="0"/>
    <xf numFmtId="0" fontId="1" fillId="0" borderId="0"/>
    <xf numFmtId="202" fontId="43" fillId="0" borderId="0" applyBorder="0"/>
    <xf numFmtId="189" fontId="44" fillId="0" borderId="1" applyFont="0" applyBorder="0"/>
    <xf numFmtId="202" fontId="4" fillId="0" borderId="0" applyBorder="0"/>
    <xf numFmtId="202" fontId="43" fillId="0" borderId="0" applyBorder="0"/>
    <xf numFmtId="178" fontId="2" fillId="0" borderId="0" applyFont="0" applyFill="0" applyBorder="0" applyAlignment="0" applyProtection="0"/>
    <xf numFmtId="0" fontId="45" fillId="0" borderId="0" applyFont="0" applyFill="0" applyBorder="0" applyAlignment="0" applyProtection="0"/>
    <xf numFmtId="177" fontId="2" fillId="0" borderId="0" applyFont="0" applyFill="0" applyBorder="0" applyAlignment="0" applyProtection="0"/>
    <xf numFmtId="235" fontId="43" fillId="0" borderId="0" applyFill="0" applyBorder="0" applyAlignment="0" applyProtection="0"/>
    <xf numFmtId="234" fontId="43" fillId="0" borderId="0" applyFill="0" applyBorder="0" applyAlignment="0" applyProtection="0"/>
    <xf numFmtId="234" fontId="43" fillId="0" borderId="0" applyFill="0" applyBorder="0" applyAlignment="0" applyProtection="0"/>
    <xf numFmtId="234" fontId="43" fillId="0" borderId="0" applyFill="0" applyBorder="0" applyAlignment="0" applyProtection="0"/>
    <xf numFmtId="40" fontId="3" fillId="0" borderId="0" applyFont="0" applyFill="0" applyBorder="0" applyAlignment="0" applyProtection="0"/>
    <xf numFmtId="38" fontId="3" fillId="0" borderId="0" applyFont="0" applyFill="0" applyBorder="0" applyAlignment="0" applyProtection="0"/>
    <xf numFmtId="41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8" fontId="41" fillId="0" borderId="0" applyFont="0" applyFill="0" applyBorder="0" applyAlignment="0" applyProtection="0"/>
    <xf numFmtId="0" fontId="34" fillId="0" borderId="0">
      <alignment vertical="center"/>
    </xf>
    <xf numFmtId="0" fontId="2" fillId="0" borderId="0"/>
    <xf numFmtId="0" fontId="46" fillId="0" borderId="2" applyFont="0" applyAlignment="0">
      <alignment horizontal="left"/>
    </xf>
    <xf numFmtId="0" fontId="43" fillId="0" borderId="3" applyAlignment="0"/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47" fillId="2" borderId="0"/>
    <xf numFmtId="0" fontId="43" fillId="0" borderId="3" applyAlignment="0"/>
    <xf numFmtId="0" fontId="43" fillId="0" borderId="3" applyAlignment="0"/>
    <xf numFmtId="0" fontId="43" fillId="0" borderId="3" applyAlignment="0"/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4" fillId="0" borderId="3" applyAlignment="0"/>
    <xf numFmtId="0" fontId="4" fillId="0" borderId="3" applyAlignment="0"/>
    <xf numFmtId="0" fontId="43" fillId="0" borderId="3" applyAlignment="0"/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4" fillId="0" borderId="3" applyAlignment="0"/>
    <xf numFmtId="0" fontId="43" fillId="0" borderId="3" applyAlignment="0"/>
    <xf numFmtId="0" fontId="43" fillId="0" borderId="3" applyAlignment="0"/>
    <xf numFmtId="0" fontId="43" fillId="0" borderId="3" applyAlignment="0"/>
    <xf numFmtId="0" fontId="47" fillId="2" borderId="0"/>
    <xf numFmtId="0" fontId="47" fillId="3" borderId="0"/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43" fillId="0" borderId="3" applyAlignment="0"/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43" fillId="0" borderId="3" applyAlignment="0"/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43" fillId="0" borderId="3" applyAlignment="0"/>
    <xf numFmtId="0" fontId="46" fillId="0" borderId="2" applyFont="0" applyAlignment="0">
      <alignment horizontal="left"/>
    </xf>
    <xf numFmtId="0" fontId="43" fillId="0" borderId="3" applyAlignment="0"/>
    <xf numFmtId="0" fontId="4" fillId="0" borderId="3" applyAlignment="0"/>
    <xf numFmtId="0" fontId="43" fillId="0" borderId="3" applyAlignment="0"/>
    <xf numFmtId="0" fontId="43" fillId="0" borderId="3" applyAlignment="0"/>
    <xf numFmtId="0" fontId="43" fillId="0" borderId="3" applyAlignment="0"/>
    <xf numFmtId="0" fontId="4" fillId="0" borderId="3" applyAlignment="0"/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43" fillId="0" borderId="3" applyAlignment="0"/>
    <xf numFmtId="0" fontId="43" fillId="0" borderId="3" applyAlignment="0"/>
    <xf numFmtId="0" fontId="43" fillId="0" borderId="3" applyAlignment="0"/>
    <xf numFmtId="0" fontId="43" fillId="0" borderId="3" applyAlignment="0"/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2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2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43" fillId="0" borderId="3" applyAlignment="0"/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43" fillId="0" borderId="3" applyAlignment="0"/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43" fillId="0" borderId="3" applyAlignment="0"/>
    <xf numFmtId="0" fontId="43" fillId="0" borderId="3" applyAlignment="0"/>
    <xf numFmtId="0" fontId="4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4" fillId="0" borderId="3" applyAlignment="0"/>
    <xf numFmtId="0" fontId="43" fillId="0" borderId="3" applyAlignment="0"/>
    <xf numFmtId="0" fontId="43" fillId="0" borderId="3" applyAlignment="0"/>
    <xf numFmtId="0" fontId="43" fillId="0" borderId="3" applyAlignment="0"/>
    <xf numFmtId="0" fontId="43" fillId="0" borderId="3" applyAlignment="0"/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2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43" fillId="0" borderId="3" applyAlignment="0"/>
    <xf numFmtId="0" fontId="46" fillId="0" borderId="2" applyFont="0" applyAlignment="0">
      <alignment horizontal="left"/>
    </xf>
    <xf numFmtId="0" fontId="47" fillId="3" borderId="0"/>
    <xf numFmtId="0" fontId="46" fillId="0" borderId="2" applyFont="0" applyAlignment="0">
      <alignment horizontal="left"/>
    </xf>
    <xf numFmtId="0" fontId="43" fillId="0" borderId="3" applyAlignment="0"/>
    <xf numFmtId="0" fontId="43" fillId="0" borderId="3" applyAlignment="0"/>
    <xf numFmtId="0" fontId="47" fillId="2" borderId="0"/>
    <xf numFmtId="0" fontId="48" fillId="0" borderId="4" applyFont="0" applyFill="0" applyAlignment="0"/>
    <xf numFmtId="0" fontId="43" fillId="0" borderId="5" applyFill="0" applyAlignment="0"/>
    <xf numFmtId="0" fontId="43" fillId="0" borderId="3" applyAlignment="0"/>
    <xf numFmtId="0" fontId="48" fillId="0" borderId="4" applyFont="0" applyFill="0" applyAlignment="0"/>
    <xf numFmtId="0" fontId="48" fillId="0" borderId="4" applyFont="0" applyFill="0" applyAlignment="0"/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4" fillId="0" borderId="3" applyAlignment="0"/>
    <xf numFmtId="0" fontId="43" fillId="0" borderId="3" applyAlignment="0"/>
    <xf numFmtId="0" fontId="4" fillId="0" borderId="3" applyAlignment="0"/>
    <xf numFmtId="0" fontId="43" fillId="0" borderId="5" applyFill="0" applyAlignment="0"/>
    <xf numFmtId="0" fontId="48" fillId="0" borderId="4" applyFont="0" applyFill="0" applyAlignment="0"/>
    <xf numFmtId="0" fontId="48" fillId="0" borderId="4" applyFont="0" applyFill="0" applyAlignment="0"/>
    <xf numFmtId="0" fontId="48" fillId="0" borderId="4" applyFont="0" applyFill="0" applyAlignment="0"/>
    <xf numFmtId="0" fontId="48" fillId="0" borderId="4" applyFont="0" applyFill="0" applyAlignment="0"/>
    <xf numFmtId="0" fontId="48" fillId="0" borderId="4" applyFont="0" applyFill="0" applyAlignment="0"/>
    <xf numFmtId="0" fontId="48" fillId="0" borderId="4" applyFont="0" applyFill="0" applyAlignment="0"/>
    <xf numFmtId="0" fontId="43" fillId="0" borderId="5" applyFill="0" applyAlignment="0"/>
    <xf numFmtId="0" fontId="43" fillId="0" borderId="5" applyFill="0" applyAlignment="0"/>
    <xf numFmtId="0" fontId="47" fillId="2" borderId="0"/>
    <xf numFmtId="0" fontId="47" fillId="3" borderId="0"/>
    <xf numFmtId="0" fontId="43" fillId="0" borderId="5" applyFill="0" applyAlignment="0"/>
    <xf numFmtId="0" fontId="4" fillId="0" borderId="5" applyFill="0" applyAlignment="0"/>
    <xf numFmtId="0" fontId="48" fillId="0" borderId="4" applyFont="0" applyFill="0" applyAlignment="0"/>
    <xf numFmtId="0" fontId="48" fillId="0" borderId="4" applyFont="0" applyFill="0" applyAlignment="0"/>
    <xf numFmtId="0" fontId="4" fillId="0" borderId="5" applyFill="0" applyAlignment="0"/>
    <xf numFmtId="0" fontId="43" fillId="0" borderId="5" applyFill="0" applyAlignment="0"/>
    <xf numFmtId="0" fontId="2" fillId="0" borderId="5" applyFill="0" applyAlignment="0"/>
    <xf numFmtId="0" fontId="2" fillId="0" borderId="5" applyFill="0" applyAlignment="0"/>
    <xf numFmtId="0" fontId="2" fillId="0" borderId="5" applyFill="0" applyAlignment="0"/>
    <xf numFmtId="0" fontId="2" fillId="0" borderId="5" applyFill="0" applyAlignment="0"/>
    <xf numFmtId="0" fontId="2" fillId="0" borderId="5" applyFill="0" applyAlignment="0"/>
    <xf numFmtId="0" fontId="2" fillId="0" borderId="5" applyFill="0" applyAlignment="0"/>
    <xf numFmtId="0" fontId="2" fillId="0" borderId="5" applyFill="0" applyAlignment="0"/>
    <xf numFmtId="0" fontId="2" fillId="0" borderId="5" applyFill="0" applyAlignment="0"/>
    <xf numFmtId="0" fontId="2" fillId="0" borderId="5" applyFill="0" applyAlignment="0"/>
    <xf numFmtId="0" fontId="2" fillId="0" borderId="5" applyFill="0" applyAlignment="0"/>
    <xf numFmtId="0" fontId="48" fillId="0" borderId="4" applyFont="0" applyFill="0" applyAlignment="0"/>
    <xf numFmtId="0" fontId="48" fillId="0" borderId="4" applyFont="0" applyFill="0" applyAlignment="0"/>
    <xf numFmtId="0" fontId="48" fillId="0" borderId="4" applyFont="0" applyFill="0" applyAlignment="0"/>
    <xf numFmtId="0" fontId="48" fillId="0" borderId="4" applyFont="0" applyFill="0" applyAlignment="0"/>
    <xf numFmtId="0" fontId="48" fillId="0" borderId="4" applyFont="0" applyFill="0" applyAlignment="0"/>
    <xf numFmtId="0" fontId="4" fillId="0" borderId="5" applyFill="0" applyAlignment="0"/>
    <xf numFmtId="0" fontId="43" fillId="0" borderId="5" applyFill="0" applyAlignment="0"/>
    <xf numFmtId="0" fontId="43" fillId="0" borderId="5" applyFill="0" applyAlignment="0"/>
    <xf numFmtId="0" fontId="43" fillId="0" borderId="5" applyFill="0" applyAlignment="0"/>
    <xf numFmtId="0" fontId="43" fillId="0" borderId="5" applyFill="0" applyAlignment="0"/>
    <xf numFmtId="0" fontId="48" fillId="0" borderId="4" applyFont="0" applyFill="0" applyAlignment="0"/>
    <xf numFmtId="0" fontId="48" fillId="0" borderId="4" applyFont="0" applyFill="0" applyAlignment="0"/>
    <xf numFmtId="0" fontId="48" fillId="0" borderId="4" applyFont="0" applyFill="0" applyAlignment="0"/>
    <xf numFmtId="0" fontId="48" fillId="0" borderId="4" applyFont="0" applyFill="0" applyAlignment="0"/>
    <xf numFmtId="0" fontId="2" fillId="0" borderId="5" applyFill="0" applyAlignment="0"/>
    <xf numFmtId="0" fontId="2" fillId="0" borderId="5" applyFill="0" applyAlignment="0"/>
    <xf numFmtId="0" fontId="2" fillId="0" borderId="5" applyFill="0" applyAlignment="0"/>
    <xf numFmtId="0" fontId="2" fillId="0" borderId="5" applyFill="0" applyAlignment="0"/>
    <xf numFmtId="0" fontId="2" fillId="0" borderId="5" applyFill="0" applyAlignment="0"/>
    <xf numFmtId="0" fontId="2" fillId="0" borderId="5" applyFill="0" applyAlignment="0"/>
    <xf numFmtId="0" fontId="2" fillId="0" borderId="5" applyFill="0" applyAlignment="0"/>
    <xf numFmtId="0" fontId="2" fillId="0" borderId="5" applyFill="0" applyAlignment="0"/>
    <xf numFmtId="0" fontId="2" fillId="0" borderId="5" applyFill="0" applyAlignment="0"/>
    <xf numFmtId="0" fontId="2" fillId="0" borderId="5" applyFill="0" applyAlignment="0"/>
    <xf numFmtId="0" fontId="43" fillId="0" borderId="5" applyFill="0" applyAlignment="0"/>
    <xf numFmtId="0" fontId="48" fillId="0" borderId="4" applyFont="0" applyFill="0" applyAlignment="0"/>
    <xf numFmtId="0" fontId="46" fillId="0" borderId="2" applyFont="0" applyAlignment="0">
      <alignment horizontal="left"/>
    </xf>
    <xf numFmtId="0" fontId="43" fillId="0" borderId="3" applyAlignment="0"/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43" fillId="0" borderId="3" applyAlignment="0"/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43" fillId="0" borderId="3" applyAlignment="0"/>
    <xf numFmtId="0" fontId="43" fillId="0" borderId="3" applyAlignment="0"/>
    <xf numFmtId="0" fontId="4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4" fillId="0" borderId="3" applyAlignment="0"/>
    <xf numFmtId="0" fontId="43" fillId="0" borderId="3" applyAlignment="0"/>
    <xf numFmtId="0" fontId="43" fillId="0" borderId="3" applyAlignment="0"/>
    <xf numFmtId="0" fontId="43" fillId="0" borderId="3" applyAlignment="0"/>
    <xf numFmtId="0" fontId="43" fillId="0" borderId="3" applyAlignment="0"/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2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43" fillId="0" borderId="3" applyAlignment="0"/>
    <xf numFmtId="0" fontId="46" fillId="0" borderId="2" applyFont="0" applyAlignment="0">
      <alignment horizontal="left"/>
    </xf>
    <xf numFmtId="0" fontId="2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47" fillId="2" borderId="0"/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43" fillId="0" borderId="3" applyAlignment="0"/>
    <xf numFmtId="0" fontId="43" fillId="0" borderId="3" applyAlignment="0"/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4" fillId="0" borderId="3" applyAlignment="0"/>
    <xf numFmtId="0" fontId="4" fillId="0" borderId="3" applyAlignment="0"/>
    <xf numFmtId="0" fontId="43" fillId="0" borderId="3" applyAlignment="0"/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4" fillId="0" borderId="3" applyAlignment="0"/>
    <xf numFmtId="0" fontId="43" fillId="0" borderId="3" applyAlignment="0"/>
    <xf numFmtId="0" fontId="43" fillId="0" borderId="3" applyAlignment="0"/>
    <xf numFmtId="0" fontId="43" fillId="0" borderId="3" applyAlignment="0"/>
    <xf numFmtId="0" fontId="4" fillId="0" borderId="3" applyAlignment="0"/>
    <xf numFmtId="0" fontId="43" fillId="0" borderId="3" applyAlignment="0"/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4" fillId="0" borderId="3" applyAlignment="0"/>
    <xf numFmtId="0" fontId="43" fillId="0" borderId="3" applyAlignment="0"/>
    <xf numFmtId="0" fontId="43" fillId="0" borderId="3" applyAlignment="0"/>
    <xf numFmtId="0" fontId="43" fillId="0" borderId="3" applyAlignment="0"/>
    <xf numFmtId="0" fontId="46" fillId="0" borderId="2" applyFont="0" applyAlignment="0">
      <alignment horizontal="left"/>
    </xf>
    <xf numFmtId="0" fontId="43" fillId="0" borderId="3" applyAlignment="0"/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43" fillId="0" borderId="3" applyAlignment="0"/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43" fillId="0" borderId="3" applyAlignment="0"/>
    <xf numFmtId="0" fontId="43" fillId="0" borderId="3" applyAlignment="0"/>
    <xf numFmtId="0" fontId="4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4" fillId="0" borderId="3" applyAlignment="0"/>
    <xf numFmtId="0" fontId="43" fillId="0" borderId="3" applyAlignment="0"/>
    <xf numFmtId="0" fontId="43" fillId="0" borderId="3" applyAlignment="0"/>
    <xf numFmtId="0" fontId="43" fillId="0" borderId="3" applyAlignment="0"/>
    <xf numFmtId="0" fontId="43" fillId="0" borderId="3" applyAlignment="0"/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2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43" fillId="0" borderId="3" applyAlignment="0"/>
    <xf numFmtId="0" fontId="46" fillId="0" borderId="2" applyFont="0" applyAlignment="0">
      <alignment horizontal="left"/>
    </xf>
    <xf numFmtId="0" fontId="43" fillId="0" borderId="3" applyAlignment="0"/>
    <xf numFmtId="0" fontId="43" fillId="0" borderId="3" applyAlignment="0"/>
    <xf numFmtId="0" fontId="49" fillId="0" borderId="4" applyAlignment="0"/>
    <xf numFmtId="0" fontId="49" fillId="0" borderId="5" applyAlignment="0"/>
    <xf numFmtId="0" fontId="49" fillId="0" borderId="4" applyAlignment="0"/>
    <xf numFmtId="0" fontId="49" fillId="0" borderId="4" applyAlignment="0"/>
    <xf numFmtId="0" fontId="49" fillId="0" borderId="4" applyAlignment="0"/>
    <xf numFmtId="0" fontId="49" fillId="0" borderId="4" applyAlignment="0"/>
    <xf numFmtId="0" fontId="49" fillId="0" borderId="4" applyAlignment="0"/>
    <xf numFmtId="0" fontId="49" fillId="0" borderId="4" applyAlignment="0"/>
    <xf numFmtId="0" fontId="49" fillId="0" borderId="4" applyAlignment="0"/>
    <xf numFmtId="0" fontId="49" fillId="0" borderId="4" applyAlignment="0"/>
    <xf numFmtId="0" fontId="49" fillId="0" borderId="5" applyAlignment="0"/>
    <xf numFmtId="0" fontId="49" fillId="0" borderId="5" applyAlignment="0"/>
    <xf numFmtId="0" fontId="49" fillId="0" borderId="5" applyAlignment="0"/>
    <xf numFmtId="0" fontId="49" fillId="0" borderId="5" applyAlignment="0"/>
    <xf numFmtId="0" fontId="49" fillId="0" borderId="5" applyAlignment="0"/>
    <xf numFmtId="0" fontId="49" fillId="0" borderId="5" applyAlignment="0"/>
    <xf numFmtId="0" fontId="49" fillId="0" borderId="5" applyAlignment="0"/>
    <xf numFmtId="0" fontId="49" fillId="0" borderId="5" applyAlignment="0"/>
    <xf numFmtId="0" fontId="49" fillId="0" borderId="5" applyAlignment="0"/>
    <xf numFmtId="0" fontId="49" fillId="0" borderId="5" applyAlignment="0"/>
    <xf numFmtId="0" fontId="49" fillId="0" borderId="5" applyAlignment="0"/>
    <xf numFmtId="0" fontId="49" fillId="0" borderId="5" applyAlignment="0"/>
    <xf numFmtId="0" fontId="49" fillId="0" borderId="4" applyAlignment="0"/>
    <xf numFmtId="0" fontId="49" fillId="0" borderId="4" applyAlignment="0"/>
    <xf numFmtId="0" fontId="49" fillId="0" borderId="4" applyAlignment="0"/>
    <xf numFmtId="0" fontId="49" fillId="0" borderId="4" applyAlignment="0"/>
    <xf numFmtId="0" fontId="49" fillId="0" borderId="4" applyAlignment="0"/>
    <xf numFmtId="0" fontId="49" fillId="0" borderId="5" applyAlignment="0"/>
    <xf numFmtId="0" fontId="49" fillId="0" borderId="5" applyAlignment="0"/>
    <xf numFmtId="0" fontId="49" fillId="0" borderId="5" applyAlignment="0"/>
    <xf numFmtId="0" fontId="49" fillId="0" borderId="5" applyAlignment="0"/>
    <xf numFmtId="0" fontId="49" fillId="0" borderId="4" applyAlignment="0"/>
    <xf numFmtId="0" fontId="49" fillId="0" borderId="4" applyAlignment="0"/>
    <xf numFmtId="0" fontId="49" fillId="0" borderId="4" applyAlignment="0"/>
    <xf numFmtId="0" fontId="49" fillId="0" borderId="4" applyAlignment="0"/>
    <xf numFmtId="0" fontId="49" fillId="0" borderId="5" applyAlignment="0"/>
    <xf numFmtId="0" fontId="49" fillId="0" borderId="5" applyAlignment="0"/>
    <xf numFmtId="0" fontId="49" fillId="0" borderId="5" applyAlignment="0"/>
    <xf numFmtId="0" fontId="49" fillId="0" borderId="5" applyAlignment="0"/>
    <xf numFmtId="0" fontId="49" fillId="0" borderId="5" applyAlignment="0"/>
    <xf numFmtId="0" fontId="49" fillId="0" borderId="5" applyAlignment="0"/>
    <xf numFmtId="0" fontId="49" fillId="0" borderId="5" applyAlignment="0"/>
    <xf numFmtId="0" fontId="49" fillId="0" borderId="5" applyAlignment="0"/>
    <xf numFmtId="0" fontId="49" fillId="0" borderId="5" applyAlignment="0"/>
    <xf numFmtId="0" fontId="49" fillId="0" borderId="5" applyAlignment="0"/>
    <xf numFmtId="0" fontId="49" fillId="0" borderId="5" applyAlignment="0"/>
    <xf numFmtId="0" fontId="49" fillId="0" borderId="5" applyAlignment="0"/>
    <xf numFmtId="0" fontId="49" fillId="0" borderId="5" applyAlignment="0"/>
    <xf numFmtId="0" fontId="49" fillId="0" borderId="4" applyAlignment="0"/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43" fillId="0" borderId="3" applyAlignment="0"/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4" fillId="0" borderId="3" applyAlignment="0"/>
    <xf numFmtId="0" fontId="43" fillId="0" borderId="3" applyAlignment="0"/>
    <xf numFmtId="0" fontId="43" fillId="0" borderId="3" applyAlignment="0"/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4" fillId="0" borderId="3" applyAlignment="0"/>
    <xf numFmtId="0" fontId="43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43" fillId="0" borderId="3" applyAlignment="0"/>
    <xf numFmtId="0" fontId="46" fillId="0" borderId="2" applyFont="0" applyAlignment="0">
      <alignment horizontal="left"/>
    </xf>
    <xf numFmtId="0" fontId="43" fillId="0" borderId="3" applyAlignment="0"/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4" fillId="0" borderId="3" applyAlignment="0"/>
    <xf numFmtId="0" fontId="43" fillId="0" borderId="3" applyAlignment="0"/>
    <xf numFmtId="0" fontId="50" fillId="0" borderId="0"/>
    <xf numFmtId="0" fontId="49" fillId="0" borderId="2" applyNumberFormat="0" applyFill="0"/>
    <xf numFmtId="0" fontId="49" fillId="0" borderId="3" applyNumberFormat="0" applyFill="0"/>
    <xf numFmtId="0" fontId="49" fillId="0" borderId="2" applyNumberFormat="0" applyFill="0"/>
    <xf numFmtId="0" fontId="49" fillId="0" borderId="2" applyNumberFormat="0" applyFill="0"/>
    <xf numFmtId="0" fontId="49" fillId="0" borderId="2" applyNumberFormat="0" applyFill="0"/>
    <xf numFmtId="0" fontId="49" fillId="0" borderId="2" applyNumberFormat="0" applyFill="0"/>
    <xf numFmtId="0" fontId="49" fillId="0" borderId="2" applyNumberFormat="0" applyFill="0"/>
    <xf numFmtId="0" fontId="49" fillId="0" borderId="2" applyNumberFormat="0" applyFill="0"/>
    <xf numFmtId="0" fontId="49" fillId="0" borderId="2" applyNumberFormat="0" applyFill="0"/>
    <xf numFmtId="0" fontId="49" fillId="0" borderId="2" applyNumberFormat="0" applyFill="0"/>
    <xf numFmtId="0" fontId="49" fillId="0" borderId="3" applyNumberFormat="0" applyFill="0"/>
    <xf numFmtId="0" fontId="49" fillId="0" borderId="3" applyNumberFormat="0" applyFill="0"/>
    <xf numFmtId="0" fontId="51" fillId="2" borderId="0"/>
    <xf numFmtId="0" fontId="51" fillId="3" borderId="0"/>
    <xf numFmtId="0" fontId="49" fillId="0" borderId="3" applyNumberFormat="0" applyFill="0"/>
    <xf numFmtId="0" fontId="49" fillId="0" borderId="2" applyNumberFormat="0" applyFill="0"/>
    <xf numFmtId="0" fontId="49" fillId="0" borderId="2" applyNumberFormat="0" applyFill="0"/>
    <xf numFmtId="0" fontId="49" fillId="0" borderId="3" applyNumberFormat="0" applyFill="0"/>
    <xf numFmtId="0" fontId="49" fillId="0" borderId="3" applyNumberFormat="0" applyFill="0"/>
    <xf numFmtId="0" fontId="49" fillId="0" borderId="3" applyNumberFormat="0" applyFill="0"/>
    <xf numFmtId="0" fontId="49" fillId="0" borderId="3" applyNumberFormat="0" applyFill="0"/>
    <xf numFmtId="0" fontId="49" fillId="0" borderId="3" applyNumberFormat="0" applyFill="0"/>
    <xf numFmtId="0" fontId="49" fillId="0" borderId="3" applyNumberFormat="0" applyFill="0"/>
    <xf numFmtId="0" fontId="49" fillId="0" borderId="3" applyNumberFormat="0" applyFill="0"/>
    <xf numFmtId="0" fontId="49" fillId="0" borderId="3" applyNumberFormat="0" applyFill="0"/>
    <xf numFmtId="0" fontId="49" fillId="0" borderId="3" applyNumberFormat="0" applyFill="0"/>
    <xf numFmtId="0" fontId="49" fillId="0" borderId="3" applyNumberFormat="0" applyFill="0"/>
    <xf numFmtId="0" fontId="49" fillId="0" borderId="3" applyNumberFormat="0" applyFill="0"/>
    <xf numFmtId="0" fontId="49" fillId="0" borderId="3" applyNumberFormat="0" applyFill="0"/>
    <xf numFmtId="0" fontId="49" fillId="0" borderId="2" applyNumberFormat="0" applyFill="0"/>
    <xf numFmtId="0" fontId="49" fillId="0" borderId="2" applyNumberFormat="0" applyFill="0"/>
    <xf numFmtId="0" fontId="49" fillId="0" borderId="2" applyNumberFormat="0" applyFill="0"/>
    <xf numFmtId="0" fontId="49" fillId="0" borderId="2" applyNumberFormat="0" applyFill="0"/>
    <xf numFmtId="0" fontId="49" fillId="0" borderId="2" applyNumberFormat="0" applyFill="0"/>
    <xf numFmtId="0" fontId="49" fillId="0" borderId="3" applyNumberFormat="0" applyFill="0"/>
    <xf numFmtId="0" fontId="49" fillId="0" borderId="3" applyNumberFormat="0" applyFill="0"/>
    <xf numFmtId="0" fontId="49" fillId="0" borderId="3" applyNumberFormat="0" applyFill="0"/>
    <xf numFmtId="0" fontId="49" fillId="0" borderId="3" applyNumberFormat="0" applyFill="0"/>
    <xf numFmtId="0" fontId="49" fillId="0" borderId="2" applyNumberFormat="0" applyAlignment="0"/>
    <xf numFmtId="0" fontId="49" fillId="0" borderId="3" applyNumberFormat="0" applyAlignment="0"/>
    <xf numFmtId="0" fontId="49" fillId="0" borderId="2" applyNumberFormat="0" applyAlignment="0"/>
    <xf numFmtId="0" fontId="49" fillId="0" borderId="2" applyNumberFormat="0" applyAlignment="0"/>
    <xf numFmtId="0" fontId="49" fillId="0" borderId="2" applyNumberFormat="0" applyAlignment="0"/>
    <xf numFmtId="0" fontId="49" fillId="0" borderId="2" applyNumberFormat="0" applyAlignment="0"/>
    <xf numFmtId="0" fontId="49" fillId="0" borderId="2" applyNumberFormat="0" applyAlignment="0"/>
    <xf numFmtId="0" fontId="49" fillId="0" borderId="2" applyNumberFormat="0" applyAlignment="0"/>
    <xf numFmtId="0" fontId="49" fillId="0" borderId="2" applyNumberFormat="0" applyAlignment="0"/>
    <xf numFmtId="0" fontId="49" fillId="0" borderId="2" applyNumberFormat="0" applyAlignment="0"/>
    <xf numFmtId="0" fontId="49" fillId="0" borderId="3" applyNumberFormat="0" applyAlignment="0"/>
    <xf numFmtId="0" fontId="49" fillId="0" borderId="3" applyNumberFormat="0" applyAlignment="0"/>
    <xf numFmtId="0" fontId="49" fillId="0" borderId="3" applyNumberFormat="0" applyAlignment="0"/>
    <xf numFmtId="0" fontId="49" fillId="0" borderId="3" applyNumberFormat="0" applyAlignment="0"/>
    <xf numFmtId="0" fontId="49" fillId="0" borderId="3" applyNumberFormat="0" applyAlignment="0"/>
    <xf numFmtId="0" fontId="49" fillId="0" borderId="3" applyNumberFormat="0" applyAlignment="0"/>
    <xf numFmtId="0" fontId="49" fillId="0" borderId="3" applyNumberFormat="0" applyAlignment="0"/>
    <xf numFmtId="0" fontId="49" fillId="0" borderId="3" applyNumberFormat="0" applyAlignment="0"/>
    <xf numFmtId="0" fontId="49" fillId="0" borderId="3" applyNumberFormat="0" applyAlignment="0"/>
    <xf numFmtId="0" fontId="49" fillId="0" borderId="3" applyNumberFormat="0" applyAlignment="0"/>
    <xf numFmtId="0" fontId="49" fillId="0" borderId="3" applyNumberFormat="0" applyAlignment="0"/>
    <xf numFmtId="0" fontId="49" fillId="0" borderId="3" applyNumberFormat="0" applyAlignment="0"/>
    <xf numFmtId="0" fontId="49" fillId="0" borderId="2" applyNumberFormat="0" applyAlignment="0"/>
    <xf numFmtId="0" fontId="49" fillId="0" borderId="2" applyNumberFormat="0" applyAlignment="0"/>
    <xf numFmtId="0" fontId="49" fillId="0" borderId="2" applyNumberFormat="0" applyAlignment="0"/>
    <xf numFmtId="0" fontId="49" fillId="0" borderId="2" applyNumberFormat="0" applyAlignment="0"/>
    <xf numFmtId="0" fontId="49" fillId="0" borderId="2" applyNumberFormat="0" applyAlignment="0"/>
    <xf numFmtId="0" fontId="49" fillId="0" borderId="3" applyNumberFormat="0" applyAlignment="0"/>
    <xf numFmtId="0" fontId="49" fillId="0" borderId="3" applyNumberFormat="0" applyAlignment="0"/>
    <xf numFmtId="0" fontId="49" fillId="0" borderId="3" applyNumberFormat="0" applyAlignment="0"/>
    <xf numFmtId="0" fontId="49" fillId="0" borderId="3" applyNumberFormat="0" applyAlignment="0"/>
    <xf numFmtId="0" fontId="49" fillId="0" borderId="2" applyNumberFormat="0" applyAlignment="0"/>
    <xf numFmtId="0" fontId="49" fillId="0" borderId="2" applyNumberFormat="0" applyAlignment="0"/>
    <xf numFmtId="0" fontId="49" fillId="0" borderId="2" applyNumberFormat="0" applyAlignment="0"/>
    <xf numFmtId="0" fontId="49" fillId="0" borderId="2" applyNumberFormat="0" applyAlignment="0"/>
    <xf numFmtId="0" fontId="49" fillId="0" borderId="3" applyNumberFormat="0" applyAlignment="0"/>
    <xf numFmtId="0" fontId="49" fillId="0" borderId="3" applyNumberFormat="0" applyAlignment="0"/>
    <xf numFmtId="0" fontId="49" fillId="0" borderId="3" applyNumberFormat="0" applyAlignment="0"/>
    <xf numFmtId="0" fontId="49" fillId="0" borderId="3" applyNumberFormat="0" applyAlignment="0"/>
    <xf numFmtId="0" fontId="49" fillId="0" borderId="3" applyNumberFormat="0" applyAlignment="0"/>
    <xf numFmtId="0" fontId="49" fillId="0" borderId="3" applyNumberFormat="0" applyAlignment="0"/>
    <xf numFmtId="0" fontId="49" fillId="0" borderId="3" applyNumberFormat="0" applyAlignment="0"/>
    <xf numFmtId="0" fontId="49" fillId="0" borderId="3" applyNumberFormat="0" applyAlignment="0"/>
    <xf numFmtId="0" fontId="49" fillId="0" borderId="3" applyNumberFormat="0" applyAlignment="0"/>
    <xf numFmtId="0" fontId="49" fillId="0" borderId="3" applyNumberFormat="0" applyAlignment="0"/>
    <xf numFmtId="0" fontId="49" fillId="0" borderId="3" applyNumberFormat="0" applyAlignment="0"/>
    <xf numFmtId="0" fontId="49" fillId="0" borderId="3" applyNumberFormat="0" applyAlignment="0"/>
    <xf numFmtId="0" fontId="49" fillId="0" borderId="3" applyNumberFormat="0" applyAlignment="0"/>
    <xf numFmtId="0" fontId="49" fillId="0" borderId="2" applyNumberFormat="0" applyAlignment="0"/>
    <xf numFmtId="0" fontId="49" fillId="0" borderId="2" applyNumberFormat="0" applyFill="0"/>
    <xf numFmtId="0" fontId="49" fillId="0" borderId="2" applyNumberFormat="0" applyFill="0"/>
    <xf numFmtId="0" fontId="49" fillId="0" borderId="2" applyNumberFormat="0" applyFill="0"/>
    <xf numFmtId="0" fontId="49" fillId="0" borderId="2" applyNumberFormat="0" applyFill="0"/>
    <xf numFmtId="0" fontId="51" fillId="2" borderId="0"/>
    <xf numFmtId="0" fontId="49" fillId="0" borderId="3" applyNumberFormat="0" applyFill="0"/>
    <xf numFmtId="0" fontId="49" fillId="0" borderId="3" applyNumberFormat="0" applyFill="0"/>
    <xf numFmtId="0" fontId="49" fillId="0" borderId="3" applyNumberFormat="0" applyFill="0"/>
    <xf numFmtId="0" fontId="49" fillId="0" borderId="3" applyNumberFormat="0" applyFill="0"/>
    <xf numFmtId="0" fontId="49" fillId="0" borderId="3" applyNumberFormat="0" applyFill="0"/>
    <xf numFmtId="0" fontId="49" fillId="0" borderId="3" applyNumberFormat="0" applyFill="0"/>
    <xf numFmtId="0" fontId="49" fillId="0" borderId="3" applyNumberFormat="0" applyFill="0"/>
    <xf numFmtId="0" fontId="49" fillId="0" borderId="3" applyNumberFormat="0" applyFill="0"/>
    <xf numFmtId="0" fontId="49" fillId="0" borderId="3" applyNumberFormat="0" applyFill="0"/>
    <xf numFmtId="0" fontId="49" fillId="0" borderId="3" applyNumberFormat="0" applyFill="0"/>
    <xf numFmtId="0" fontId="49" fillId="0" borderId="3" applyNumberFormat="0" applyFill="0"/>
    <xf numFmtId="0" fontId="49" fillId="0" borderId="3" applyNumberFormat="0" applyFill="0"/>
    <xf numFmtId="0" fontId="49" fillId="0" borderId="3" applyNumberFormat="0" applyFill="0"/>
    <xf numFmtId="0" fontId="49" fillId="0" borderId="2" applyNumberFormat="0" applyFill="0"/>
    <xf numFmtId="0" fontId="4" fillId="4" borderId="0" applyNumberFormat="0" applyBorder="0" applyAlignment="0" applyProtection="0"/>
    <xf numFmtId="0" fontId="52" fillId="5" borderId="0" applyNumberFormat="0" applyBorder="0" applyAlignment="0" applyProtection="0"/>
    <xf numFmtId="0" fontId="4" fillId="6" borderId="0" applyNumberFormat="0" applyBorder="0" applyAlignment="0" applyProtection="0"/>
    <xf numFmtId="0" fontId="52" fillId="7" borderId="0" applyNumberFormat="0" applyBorder="0" applyAlignment="0" applyProtection="0"/>
    <xf numFmtId="0" fontId="4" fillId="8" borderId="0" applyNumberFormat="0" applyBorder="0" applyAlignment="0" applyProtection="0"/>
    <xf numFmtId="0" fontId="52" fillId="9" borderId="0" applyNumberFormat="0" applyBorder="0" applyAlignment="0" applyProtection="0"/>
    <xf numFmtId="0" fontId="4" fillId="10" borderId="0" applyNumberFormat="0" applyBorder="0" applyAlignment="0" applyProtection="0"/>
    <xf numFmtId="0" fontId="52" fillId="5" borderId="0" applyNumberFormat="0" applyBorder="0" applyAlignment="0" applyProtection="0"/>
    <xf numFmtId="0" fontId="4" fillId="11" borderId="0" applyNumberFormat="0" applyBorder="0" applyAlignment="0" applyProtection="0"/>
    <xf numFmtId="0" fontId="52" fillId="11" borderId="0" applyNumberFormat="0" applyBorder="0" applyAlignment="0" applyProtection="0"/>
    <xf numFmtId="0" fontId="4" fillId="7" borderId="0" applyNumberFormat="0" applyBorder="0" applyAlignment="0" applyProtection="0"/>
    <xf numFmtId="0" fontId="52" fillId="7" borderId="0" applyNumberFormat="0" applyBorder="0" applyAlignment="0" applyProtection="0"/>
    <xf numFmtId="0" fontId="54" fillId="2" borderId="0"/>
    <xf numFmtId="0" fontId="54" fillId="3" borderId="0"/>
    <xf numFmtId="0" fontId="55" fillId="0" borderId="0">
      <alignment wrapText="1"/>
    </xf>
    <xf numFmtId="0" fontId="4" fillId="12" borderId="0" applyNumberFormat="0" applyBorder="0" applyAlignment="0" applyProtection="0"/>
    <xf numFmtId="0" fontId="52" fillId="13" borderId="0" applyNumberFormat="0" applyBorder="0" applyAlignment="0" applyProtection="0"/>
    <xf numFmtId="0" fontId="4" fillId="14" borderId="0" applyNumberFormat="0" applyBorder="0" applyAlignment="0" applyProtection="0"/>
    <xf numFmtId="0" fontId="52" fillId="14" borderId="0" applyNumberFormat="0" applyBorder="0" applyAlignment="0" applyProtection="0"/>
    <xf numFmtId="0" fontId="4" fillId="15" borderId="0" applyNumberFormat="0" applyBorder="0" applyAlignment="0" applyProtection="0"/>
    <xf numFmtId="0" fontId="52" fillId="16" borderId="0" applyNumberFormat="0" applyBorder="0" applyAlignment="0" applyProtection="0"/>
    <xf numFmtId="0" fontId="4" fillId="10" borderId="0" applyNumberFormat="0" applyBorder="0" applyAlignment="0" applyProtection="0"/>
    <xf numFmtId="0" fontId="52" fillId="13" borderId="0" applyNumberFormat="0" applyBorder="0" applyAlignment="0" applyProtection="0"/>
    <xf numFmtId="0" fontId="4" fillId="12" borderId="0" applyNumberFormat="0" applyBorder="0" applyAlignment="0" applyProtection="0"/>
    <xf numFmtId="0" fontId="52" fillId="12" borderId="0" applyNumberFormat="0" applyBorder="0" applyAlignment="0" applyProtection="0"/>
    <xf numFmtId="0" fontId="4" fillId="17" borderId="0" applyNumberFormat="0" applyBorder="0" applyAlignment="0" applyProtection="0"/>
    <xf numFmtId="0" fontId="52" fillId="7" borderId="0" applyNumberFormat="0" applyBorder="0" applyAlignment="0" applyProtection="0"/>
    <xf numFmtId="189" fontId="105" fillId="0" borderId="6" applyNumberFormat="0" applyFont="0" applyBorder="0" applyAlignment="0">
      <alignment horizontal="center" vertical="center"/>
    </xf>
    <xf numFmtId="0" fontId="5" fillId="18" borderId="0" applyNumberFormat="0" applyBorder="0" applyAlignment="0" applyProtection="0"/>
    <xf numFmtId="0" fontId="56" fillId="19" borderId="0" applyNumberFormat="0" applyBorder="0" applyAlignment="0" applyProtection="0"/>
    <xf numFmtId="0" fontId="5" fillId="14" borderId="0" applyNumberFormat="0" applyBorder="0" applyAlignment="0" applyProtection="0"/>
    <xf numFmtId="0" fontId="56" fillId="14" borderId="0" applyNumberFormat="0" applyBorder="0" applyAlignment="0" applyProtection="0"/>
    <xf numFmtId="0" fontId="5" fillId="15" borderId="0" applyNumberFormat="0" applyBorder="0" applyAlignment="0" applyProtection="0"/>
    <xf numFmtId="0" fontId="56" fillId="16" borderId="0" applyNumberFormat="0" applyBorder="0" applyAlignment="0" applyProtection="0"/>
    <xf numFmtId="0" fontId="5" fillId="20" borderId="0" applyNumberFormat="0" applyBorder="0" applyAlignment="0" applyProtection="0"/>
    <xf numFmtId="0" fontId="56" fillId="13" borderId="0" applyNumberFormat="0" applyBorder="0" applyAlignment="0" applyProtection="0"/>
    <xf numFmtId="0" fontId="5" fillId="19" borderId="0" applyNumberFormat="0" applyBorder="0" applyAlignment="0" applyProtection="0"/>
    <xf numFmtId="0" fontId="56" fillId="19" borderId="0" applyNumberFormat="0" applyBorder="0" applyAlignment="0" applyProtection="0"/>
    <xf numFmtId="0" fontId="5" fillId="21" borderId="0" applyNumberFormat="0" applyBorder="0" applyAlignment="0" applyProtection="0"/>
    <xf numFmtId="0" fontId="56" fillId="7" borderId="0" applyNumberFormat="0" applyBorder="0" applyAlignment="0" applyProtection="0"/>
    <xf numFmtId="0" fontId="5" fillId="22" borderId="0" applyNumberFormat="0" applyBorder="0" applyAlignment="0" applyProtection="0"/>
    <xf numFmtId="0" fontId="56" fillId="19" borderId="0" applyNumberFormat="0" applyBorder="0" applyAlignment="0" applyProtection="0"/>
    <xf numFmtId="0" fontId="5" fillId="23" borderId="0" applyNumberFormat="0" applyBorder="0" applyAlignment="0" applyProtection="0"/>
    <xf numFmtId="0" fontId="56" fillId="23" borderId="0" applyNumberFormat="0" applyBorder="0" applyAlignment="0" applyProtection="0"/>
    <xf numFmtId="0" fontId="5" fillId="24" borderId="0" applyNumberFormat="0" applyBorder="0" applyAlignment="0" applyProtection="0"/>
    <xf numFmtId="0" fontId="56" fillId="24" borderId="0" applyNumberFormat="0" applyBorder="0" applyAlignment="0" applyProtection="0"/>
    <xf numFmtId="0" fontId="5" fillId="20" borderId="0" applyNumberFormat="0" applyBorder="0" applyAlignment="0" applyProtection="0"/>
    <xf numFmtId="0" fontId="56" fillId="25" borderId="0" applyNumberFormat="0" applyBorder="0" applyAlignment="0" applyProtection="0"/>
    <xf numFmtId="0" fontId="5" fillId="19" borderId="0" applyNumberFormat="0" applyBorder="0" applyAlignment="0" applyProtection="0"/>
    <xf numFmtId="0" fontId="56" fillId="19" borderId="0" applyNumberFormat="0" applyBorder="0" applyAlignment="0" applyProtection="0"/>
    <xf numFmtId="0" fontId="5" fillId="26" borderId="0" applyNumberFormat="0" applyBorder="0" applyAlignment="0" applyProtection="0"/>
    <xf numFmtId="0" fontId="56" fillId="26" borderId="0" applyNumberFormat="0" applyBorder="0" applyAlignment="0" applyProtection="0"/>
    <xf numFmtId="204" fontId="43" fillId="0" borderId="0" applyFill="0" applyBorder="0" applyAlignment="0" applyProtection="0"/>
    <xf numFmtId="0" fontId="6" fillId="0" borderId="0" applyFont="0" applyFill="0" applyBorder="0" applyAlignment="0" applyProtection="0"/>
    <xf numFmtId="205" fontId="43" fillId="0" borderId="0" applyFill="0" applyBorder="0" applyAlignment="0" applyProtection="0"/>
    <xf numFmtId="0" fontId="6" fillId="0" borderId="0" applyFont="0" applyFill="0" applyBorder="0" applyAlignment="0" applyProtection="0"/>
    <xf numFmtId="200" fontId="43" fillId="0" borderId="0" applyFill="0" applyBorder="0" applyAlignment="0" applyProtection="0"/>
    <xf numFmtId="0" fontId="6" fillId="0" borderId="0" applyFont="0" applyFill="0" applyBorder="0" applyAlignment="0" applyProtection="0"/>
    <xf numFmtId="206" fontId="43" fillId="0" borderId="0" applyFill="0" applyBorder="0" applyAlignment="0" applyProtection="0"/>
    <xf numFmtId="0" fontId="6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12" fillId="0" borderId="0"/>
    <xf numFmtId="0" fontId="11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2" fillId="0" borderId="0"/>
    <xf numFmtId="0" fontId="7" fillId="6" borderId="0" applyNumberFormat="0" applyBorder="0" applyAlignment="0" applyProtection="0"/>
    <xf numFmtId="0" fontId="57" fillId="6" borderId="0" applyNumberFormat="0" applyBorder="0" applyAlignment="0" applyProtection="0"/>
    <xf numFmtId="0" fontId="58" fillId="0" borderId="0"/>
    <xf numFmtId="0" fontId="6" fillId="0" borderId="0"/>
    <xf numFmtId="0" fontId="59" fillId="0" borderId="0"/>
    <xf numFmtId="0" fontId="6" fillId="0" borderId="0"/>
    <xf numFmtId="194" fontId="49" fillId="0" borderId="0" applyFill="0" applyBorder="0" applyAlignment="0"/>
    <xf numFmtId="198" fontId="49" fillId="0" borderId="0" applyFill="0" applyBorder="0" applyAlignment="0"/>
    <xf numFmtId="207" fontId="2" fillId="0" borderId="0" applyFill="0" applyBorder="0" applyAlignment="0"/>
    <xf numFmtId="199" fontId="2" fillId="0" borderId="0" applyFill="0" applyBorder="0" applyAlignment="0"/>
    <xf numFmtId="208" fontId="2" fillId="0" borderId="0" applyFill="0" applyBorder="0" applyAlignment="0"/>
    <xf numFmtId="209" fontId="2" fillId="0" borderId="0" applyFill="0" applyBorder="0" applyAlignment="0"/>
    <xf numFmtId="203" fontId="2" fillId="0" borderId="0" applyFill="0" applyBorder="0" applyAlignment="0"/>
    <xf numFmtId="210" fontId="2" fillId="0" borderId="0" applyFill="0" applyBorder="0" applyAlignment="0"/>
    <xf numFmtId="207" fontId="2" fillId="0" borderId="0" applyFill="0" applyBorder="0" applyAlignment="0"/>
    <xf numFmtId="0" fontId="8" fillId="13" borderId="7" applyNumberFormat="0" applyAlignment="0" applyProtection="0"/>
    <xf numFmtId="0" fontId="60" fillId="5" borderId="7" applyNumberFormat="0" applyAlignment="0" applyProtection="0"/>
    <xf numFmtId="0" fontId="61" fillId="0" borderId="0"/>
    <xf numFmtId="0" fontId="117" fillId="0" borderId="0"/>
    <xf numFmtId="0" fontId="9" fillId="27" borderId="8" applyNumberFormat="0" applyAlignment="0" applyProtection="0"/>
    <xf numFmtId="0" fontId="62" fillId="27" borderId="8" applyNumberFormat="0" applyAlignment="0" applyProtection="0"/>
    <xf numFmtId="1" fontId="63" fillId="0" borderId="0" applyBorder="0"/>
    <xf numFmtId="171" fontId="11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226" fontId="43" fillId="0" borderId="0" applyFill="0" applyBorder="0" applyAlignment="0" applyProtection="0"/>
    <xf numFmtId="226" fontId="43" fillId="0" borderId="0" applyFill="0" applyBorder="0" applyAlignment="0" applyProtection="0"/>
    <xf numFmtId="169" fontId="2" fillId="0" borderId="0" applyFont="0" applyFill="0" applyBorder="0" applyAlignment="0" applyProtection="0"/>
    <xf numFmtId="226" fontId="43" fillId="0" borderId="0" applyFill="0" applyBorder="0" applyAlignment="0" applyProtection="0"/>
    <xf numFmtId="169" fontId="34" fillId="0" borderId="0" applyFont="0" applyFill="0" applyBorder="0" applyAlignment="0" applyProtection="0"/>
    <xf numFmtId="226" fontId="43" fillId="0" borderId="0" applyFill="0" applyBorder="0" applyAlignment="0" applyProtection="0"/>
    <xf numFmtId="169" fontId="2" fillId="0" borderId="0" applyFont="0" applyFill="0" applyBorder="0" applyAlignment="0" applyProtection="0"/>
    <xf numFmtId="187" fontId="11" fillId="0" borderId="0" applyFont="0" applyFill="0" applyBorder="0" applyAlignment="0" applyProtection="0"/>
    <xf numFmtId="203" fontId="43" fillId="0" borderId="0" applyFill="0" applyBorder="0" applyAlignment="0" applyProtection="0"/>
    <xf numFmtId="170" fontId="13" fillId="0" borderId="0" applyFont="0" applyFill="0" applyBorder="0" applyAlignment="0" applyProtection="0"/>
    <xf numFmtId="170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0" fontId="58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119" fillId="0" borderId="0" applyFont="0" applyFill="0" applyBorder="0" applyAlignment="0" applyProtection="0"/>
    <xf numFmtId="170" fontId="116" fillId="0" borderId="0" applyFont="0" applyFill="0" applyBorder="0" applyAlignment="0" applyProtection="0"/>
    <xf numFmtId="170" fontId="119" fillId="0" borderId="0" applyFont="0" applyFill="0" applyBorder="0" applyAlignment="0" applyProtection="0"/>
    <xf numFmtId="164" fontId="11" fillId="0" borderId="0" applyFont="0" applyFill="0" applyBorder="0" applyAlignment="0" applyProtection="0"/>
    <xf numFmtId="170" fontId="119" fillId="0" borderId="0" applyFont="0" applyFill="0" applyBorder="0" applyAlignment="0" applyProtection="0"/>
    <xf numFmtId="224" fontId="11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58" fillId="0" borderId="0" applyFont="0" applyFill="0" applyBorder="0" applyAlignment="0" applyProtection="0"/>
    <xf numFmtId="170" fontId="114" fillId="0" borderId="0" applyFont="0" applyFill="0" applyBorder="0" applyAlignment="0" applyProtection="0"/>
    <xf numFmtId="170" fontId="58" fillId="0" borderId="0" applyFont="0" applyFill="0" applyBorder="0" applyAlignment="0" applyProtection="0"/>
    <xf numFmtId="170" fontId="119" fillId="0" borderId="0" applyFont="0" applyFill="0" applyBorder="0" applyAlignment="0" applyProtection="0"/>
    <xf numFmtId="170" fontId="58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58" fillId="0" borderId="0" applyFont="0" applyFill="0" applyBorder="0" applyAlignment="0" applyProtection="0"/>
    <xf numFmtId="170" fontId="119" fillId="0" borderId="0" applyFont="0" applyFill="0" applyBorder="0" applyAlignment="0" applyProtection="0"/>
    <xf numFmtId="170" fontId="58" fillId="0" borderId="0" applyFont="0" applyFill="0" applyBorder="0" applyAlignment="0" applyProtection="0"/>
    <xf numFmtId="170" fontId="49" fillId="0" borderId="0" applyFont="0" applyFill="0" applyBorder="0" applyAlignment="0" applyProtection="0"/>
    <xf numFmtId="195" fontId="58" fillId="0" borderId="0" applyFont="0" applyFill="0" applyBorder="0" applyAlignment="0" applyProtection="0"/>
    <xf numFmtId="41" fontId="65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70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95" fontId="58" fillId="0" borderId="0" applyFont="0" applyFill="0" applyBorder="0" applyAlignment="0" applyProtection="0"/>
    <xf numFmtId="23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95" fontId="58" fillId="0" borderId="0" applyFont="0" applyFill="0" applyBorder="0" applyAlignment="0" applyProtection="0"/>
    <xf numFmtId="0" fontId="49" fillId="0" borderId="0" applyFill="0" applyBorder="0" applyAlignment="0" applyProtection="0"/>
    <xf numFmtId="237" fontId="43" fillId="0" borderId="0" applyFill="0" applyBorder="0" applyAlignment="0" applyProtection="0"/>
    <xf numFmtId="166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66" fontId="34" fillId="0" borderId="0" applyFont="0" applyFill="0" applyBorder="0" applyAlignment="0" applyProtection="0"/>
    <xf numFmtId="222" fontId="4" fillId="0" borderId="0" applyFill="0" applyBorder="0" applyAlignment="0" applyProtection="0"/>
    <xf numFmtId="189" fontId="49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70" fontId="34" fillId="0" borderId="0" applyFont="0" applyFill="0" applyBorder="0" applyAlignment="0" applyProtection="0"/>
    <xf numFmtId="187" fontId="66" fillId="0" borderId="0" applyFont="0" applyFill="0" applyBorder="0" applyAlignment="0" applyProtection="0"/>
    <xf numFmtId="170" fontId="58" fillId="0" borderId="0" applyFont="0" applyFill="0" applyBorder="0" applyAlignment="0" applyProtection="0"/>
    <xf numFmtId="170" fontId="58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83" fillId="0" borderId="0" applyFont="0" applyFill="0" applyBorder="0" applyAlignment="0" applyProtection="0"/>
    <xf numFmtId="170" fontId="83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4" fillId="0" borderId="0" applyFont="0" applyFill="0" applyBorder="0" applyAlignment="0" applyProtection="0"/>
    <xf numFmtId="186" fontId="12" fillId="0" borderId="0"/>
    <xf numFmtId="186" fontId="12" fillId="0" borderId="0"/>
    <xf numFmtId="186" fontId="12" fillId="0" borderId="0"/>
    <xf numFmtId="3" fontId="2" fillId="0" borderId="0" applyFont="0" applyFill="0" applyBorder="0" applyAlignment="0" applyProtection="0"/>
    <xf numFmtId="207" fontId="43" fillId="0" borderId="0" applyFill="0" applyBorder="0" applyAlignment="0" applyProtection="0"/>
    <xf numFmtId="176" fontId="2" fillId="0" borderId="0" applyFont="0" applyFill="0" applyBorder="0" applyAlignment="0" applyProtection="0"/>
    <xf numFmtId="184" fontId="13" fillId="0" borderId="0"/>
    <xf numFmtId="184" fontId="2" fillId="0" borderId="0"/>
    <xf numFmtId="184" fontId="2" fillId="0" borderId="0"/>
    <xf numFmtId="0" fontId="2" fillId="0" borderId="0" applyFont="0" applyFill="0" applyBorder="0" applyAlignment="0" applyProtection="0"/>
    <xf numFmtId="14" fontId="68" fillId="0" borderId="0" applyFill="0" applyBorder="0" applyAlignment="0"/>
    <xf numFmtId="0" fontId="2" fillId="0" borderId="0" applyFont="0" applyFill="0" applyBorder="0" applyAlignment="0" applyProtection="0"/>
    <xf numFmtId="188" fontId="49" fillId="0" borderId="0" applyFont="0" applyFill="0" applyBorder="0" applyProtection="0">
      <alignment vertical="center"/>
    </xf>
    <xf numFmtId="211" fontId="2" fillId="0" borderId="9">
      <alignment vertical="center"/>
    </xf>
    <xf numFmtId="212" fontId="43" fillId="0" borderId="0" applyFill="0" applyBorder="0" applyAlignment="0" applyProtection="0"/>
    <xf numFmtId="213" fontId="43" fillId="0" borderId="0" applyFill="0" applyBorder="0" applyAlignment="0" applyProtection="0"/>
    <xf numFmtId="185" fontId="13" fillId="0" borderId="0"/>
    <xf numFmtId="185" fontId="2" fillId="0" borderId="0"/>
    <xf numFmtId="185" fontId="2" fillId="0" borderId="0"/>
    <xf numFmtId="203" fontId="2" fillId="0" borderId="0" applyFill="0" applyBorder="0" applyAlignment="0"/>
    <xf numFmtId="207" fontId="2" fillId="0" borderId="0" applyFill="0" applyBorder="0" applyAlignment="0"/>
    <xf numFmtId="203" fontId="2" fillId="0" borderId="0" applyFill="0" applyBorder="0" applyAlignment="0"/>
    <xf numFmtId="210" fontId="2" fillId="0" borderId="0" applyFill="0" applyBorder="0" applyAlignment="0"/>
    <xf numFmtId="207" fontId="2" fillId="0" borderId="0" applyFill="0" applyBorder="0" applyAlignment="0"/>
    <xf numFmtId="214" fontId="43" fillId="0" borderId="0" applyFill="0" applyBorder="0" applyAlignment="0" applyProtection="0"/>
    <xf numFmtId="0" fontId="14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15" fillId="8" borderId="0" applyNumberFormat="0" applyBorder="0" applyAlignment="0" applyProtection="0"/>
    <xf numFmtId="0" fontId="70" fillId="8" borderId="0" applyNumberFormat="0" applyBorder="0" applyAlignment="0" applyProtection="0"/>
    <xf numFmtId="38" fontId="16" fillId="3" borderId="0" applyNumberFormat="0" applyBorder="0" applyAlignment="0" applyProtection="0"/>
    <xf numFmtId="0" fontId="16" fillId="2" borderId="0" applyNumberFormat="0" applyBorder="0" applyAlignment="0" applyProtection="0"/>
    <xf numFmtId="0" fontId="43" fillId="0" borderId="0" applyNumberFormat="0" applyBorder="0" applyAlignment="0"/>
    <xf numFmtId="49" fontId="71" fillId="0" borderId="0">
      <alignment vertical="center" wrapText="1" shrinkToFit="1"/>
    </xf>
    <xf numFmtId="0" fontId="17" fillId="0" borderId="10" applyNumberFormat="0" applyAlignment="0" applyProtection="0">
      <alignment horizontal="left" vertical="center"/>
    </xf>
    <xf numFmtId="0" fontId="17" fillId="0" borderId="11" applyNumberFormat="0" applyAlignment="0" applyProtection="0"/>
    <xf numFmtId="0" fontId="17" fillId="0" borderId="12">
      <alignment horizontal="left" vertical="center"/>
    </xf>
    <xf numFmtId="0" fontId="17" fillId="0" borderId="13">
      <alignment horizontal="left" vertical="center"/>
    </xf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9" fillId="0" borderId="14" applyNumberFormat="0" applyFill="0" applyAlignment="0" applyProtection="0"/>
    <xf numFmtId="0" fontId="72" fillId="0" borderId="15" applyNumberFormat="0" applyFill="0" applyAlignment="0" applyProtection="0"/>
    <xf numFmtId="0" fontId="19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20" fillId="0" borderId="0" applyProtection="0"/>
    <xf numFmtId="0" fontId="18" fillId="0" borderId="0" applyProtection="0"/>
    <xf numFmtId="0" fontId="18" fillId="0" borderId="0" applyProtection="0"/>
    <xf numFmtId="0" fontId="21" fillId="0" borderId="0" applyProtection="0"/>
    <xf numFmtId="0" fontId="17" fillId="0" borderId="0" applyProtection="0"/>
    <xf numFmtId="0" fontId="17" fillId="0" borderId="0" applyProtection="0"/>
    <xf numFmtId="0" fontId="73" fillId="28" borderId="5" applyNumberFormat="0" applyAlignment="0"/>
    <xf numFmtId="49" fontId="74" fillId="0" borderId="5">
      <alignment vertical="center"/>
    </xf>
    <xf numFmtId="0" fontId="22" fillId="0" borderId="0"/>
    <xf numFmtId="10" fontId="16" fillId="29" borderId="4" applyNumberFormat="0" applyBorder="0" applyAlignment="0" applyProtection="0"/>
    <xf numFmtId="0" fontId="16" fillId="30" borderId="0" applyNumberFormat="0" applyBorder="0" applyAlignment="0" applyProtection="0"/>
    <xf numFmtId="0" fontId="75" fillId="7" borderId="7" applyNumberFormat="0" applyAlignment="0" applyProtection="0"/>
    <xf numFmtId="0" fontId="75" fillId="7" borderId="7" applyNumberFormat="0" applyAlignment="0" applyProtection="0"/>
    <xf numFmtId="0" fontId="75" fillId="7" borderId="7" applyNumberFormat="0" applyAlignment="0" applyProtection="0"/>
    <xf numFmtId="0" fontId="75" fillId="7" borderId="7" applyNumberFormat="0" applyAlignment="0" applyProtection="0"/>
    <xf numFmtId="0" fontId="75" fillId="7" borderId="7" applyNumberFormat="0" applyAlignment="0" applyProtection="0"/>
    <xf numFmtId="0" fontId="75" fillId="7" borderId="7" applyNumberFormat="0" applyAlignment="0" applyProtection="0"/>
    <xf numFmtId="0" fontId="76" fillId="0" borderId="0"/>
    <xf numFmtId="0" fontId="24" fillId="0" borderId="0"/>
    <xf numFmtId="0" fontId="76" fillId="0" borderId="0"/>
    <xf numFmtId="0" fontId="24" fillId="0" borderId="0"/>
    <xf numFmtId="203" fontId="2" fillId="0" borderId="0" applyFill="0" applyBorder="0" applyAlignment="0"/>
    <xf numFmtId="207" fontId="2" fillId="0" borderId="0" applyFill="0" applyBorder="0" applyAlignment="0"/>
    <xf numFmtId="203" fontId="2" fillId="0" borderId="0" applyFill="0" applyBorder="0" applyAlignment="0"/>
    <xf numFmtId="210" fontId="2" fillId="0" borderId="0" applyFill="0" applyBorder="0" applyAlignment="0"/>
    <xf numFmtId="207" fontId="2" fillId="0" borderId="0" applyFill="0" applyBorder="0" applyAlignment="0"/>
    <xf numFmtId="0" fontId="23" fillId="0" borderId="16" applyNumberFormat="0" applyFill="0" applyAlignment="0" applyProtection="0"/>
    <xf numFmtId="0" fontId="77" fillId="0" borderId="16" applyNumberFormat="0" applyFill="0" applyAlignment="0" applyProtection="0"/>
    <xf numFmtId="3" fontId="106" fillId="0" borderId="17" applyNumberFormat="0" applyAlignment="0">
      <alignment horizontal="center" vertical="center"/>
    </xf>
    <xf numFmtId="3" fontId="107" fillId="0" borderId="17" applyNumberFormat="0" applyAlignment="0">
      <alignment horizontal="center" vertical="center"/>
    </xf>
    <xf numFmtId="3" fontId="73" fillId="0" borderId="17" applyNumberFormat="0" applyAlignment="0">
      <alignment horizontal="center" vertical="center"/>
    </xf>
    <xf numFmtId="38" fontId="24" fillId="0" borderId="0" applyFont="0" applyFill="0" applyBorder="0" applyAlignment="0" applyProtection="0"/>
    <xf numFmtId="40" fontId="24" fillId="0" borderId="0" applyFont="0" applyFill="0" applyBorder="0" applyAlignment="0" applyProtection="0"/>
    <xf numFmtId="0" fontId="78" fillId="0" borderId="18"/>
    <xf numFmtId="0" fontId="86" fillId="0" borderId="19"/>
    <xf numFmtId="187" fontId="79" fillId="0" borderId="20"/>
    <xf numFmtId="187" fontId="79" fillId="0" borderId="21"/>
    <xf numFmtId="179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2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0" fontId="25" fillId="0" borderId="0" applyNumberFormat="0" applyFont="0" applyFill="0" applyAlignment="0"/>
    <xf numFmtId="0" fontId="43" fillId="0" borderId="0" applyNumberFormat="0" applyFill="0" applyAlignment="0"/>
    <xf numFmtId="0" fontId="25" fillId="0" borderId="0" applyNumberFormat="0" applyFont="0" applyFill="0" applyAlignment="0"/>
    <xf numFmtId="0" fontId="25" fillId="0" borderId="0" applyNumberFormat="0" applyFont="0" applyFill="0" applyAlignment="0"/>
    <xf numFmtId="0" fontId="43" fillId="0" borderId="0" applyNumberFormat="0" applyFill="0" applyAlignment="0"/>
    <xf numFmtId="0" fontId="25" fillId="0" borderId="0" applyNumberFormat="0" applyFont="0" applyFill="0" applyAlignment="0"/>
    <xf numFmtId="0" fontId="25" fillId="0" borderId="0" applyNumberFormat="0" applyFont="0" applyFill="0" applyAlignment="0"/>
    <xf numFmtId="0" fontId="43" fillId="0" borderId="0" applyNumberFormat="0" applyFill="0" applyAlignment="0"/>
    <xf numFmtId="0" fontId="25" fillId="0" borderId="0" applyNumberFormat="0" applyFont="0" applyFill="0" applyAlignment="0"/>
    <xf numFmtId="0" fontId="43" fillId="0" borderId="0" applyNumberFormat="0" applyFill="0" applyAlignment="0"/>
    <xf numFmtId="0" fontId="4" fillId="0" borderId="0" applyNumberFormat="0" applyFill="0" applyAlignment="0"/>
    <xf numFmtId="0" fontId="4" fillId="0" borderId="0"/>
    <xf numFmtId="0" fontId="4" fillId="0" borderId="0"/>
    <xf numFmtId="0" fontId="2" fillId="0" borderId="0" applyNumberFormat="0" applyFill="0" applyAlignment="0"/>
    <xf numFmtId="0" fontId="43" fillId="0" borderId="0" applyNumberFormat="0" applyFill="0" applyAlignment="0"/>
    <xf numFmtId="0" fontId="43" fillId="0" borderId="0" applyNumberFormat="0" applyFill="0" applyAlignment="0"/>
    <xf numFmtId="0" fontId="43" fillId="0" borderId="0" applyNumberFormat="0" applyFill="0" applyAlignment="0"/>
    <xf numFmtId="0" fontId="43" fillId="0" borderId="0" applyNumberFormat="0" applyFill="0" applyAlignment="0"/>
    <xf numFmtId="0" fontId="25" fillId="0" borderId="0" applyNumberFormat="0" applyFont="0" applyFill="0" applyAlignment="0"/>
    <xf numFmtId="0" fontId="25" fillId="0" borderId="0" applyNumberFormat="0" applyFont="0" applyFill="0" applyAlignment="0"/>
    <xf numFmtId="0" fontId="2" fillId="0" borderId="0" applyNumberFormat="0" applyFill="0" applyAlignment="0"/>
    <xf numFmtId="0" fontId="43" fillId="0" borderId="0" applyNumberFormat="0" applyFill="0" applyAlignment="0"/>
    <xf numFmtId="0" fontId="26" fillId="16" borderId="0" applyNumberFormat="0" applyBorder="0" applyAlignment="0" applyProtection="0"/>
    <xf numFmtId="0" fontId="80" fillId="16" borderId="0" applyNumberFormat="0" applyBorder="0" applyAlignment="0" applyProtection="0"/>
    <xf numFmtId="0" fontId="12" fillId="0" borderId="0"/>
    <xf numFmtId="0" fontId="12" fillId="0" borderId="0"/>
    <xf numFmtId="0" fontId="12" fillId="0" borderId="0"/>
    <xf numFmtId="37" fontId="27" fillId="0" borderId="0"/>
    <xf numFmtId="37" fontId="27" fillId="0" borderId="0"/>
    <xf numFmtId="37" fontId="27" fillId="0" borderId="0"/>
    <xf numFmtId="0" fontId="43" fillId="0" borderId="0" applyNumberFormat="0" applyFill="0" applyBorder="0" applyAlignment="0"/>
    <xf numFmtId="181" fontId="28" fillId="0" borderId="0"/>
    <xf numFmtId="0" fontId="2" fillId="0" borderId="0"/>
    <xf numFmtId="181" fontId="95" fillId="0" borderId="0"/>
    <xf numFmtId="181" fontId="95" fillId="0" borderId="0"/>
    <xf numFmtId="238" fontId="49" fillId="0" borderId="0"/>
    <xf numFmtId="233" fontId="49" fillId="0" borderId="0"/>
    <xf numFmtId="181" fontId="95" fillId="0" borderId="0"/>
    <xf numFmtId="0" fontId="81" fillId="0" borderId="0"/>
    <xf numFmtId="0" fontId="82" fillId="0" borderId="0"/>
    <xf numFmtId="0" fontId="4" fillId="0" borderId="0"/>
    <xf numFmtId="0" fontId="116" fillId="0" borderId="0"/>
    <xf numFmtId="0" fontId="82" fillId="0" borderId="0"/>
    <xf numFmtId="0" fontId="116" fillId="0" borderId="0"/>
    <xf numFmtId="0" fontId="66" fillId="0" borderId="0"/>
    <xf numFmtId="0" fontId="120" fillId="0" borderId="0"/>
    <xf numFmtId="0" fontId="116" fillId="0" borderId="0"/>
    <xf numFmtId="0" fontId="84" fillId="0" borderId="0"/>
    <xf numFmtId="0" fontId="58" fillId="0" borderId="0"/>
    <xf numFmtId="0" fontId="2" fillId="0" borderId="0"/>
    <xf numFmtId="0" fontId="2" fillId="0" borderId="0"/>
    <xf numFmtId="0" fontId="11" fillId="0" borderId="0"/>
    <xf numFmtId="0" fontId="49" fillId="0" borderId="0"/>
    <xf numFmtId="0" fontId="83" fillId="0" borderId="0"/>
    <xf numFmtId="0" fontId="49" fillId="0" borderId="0"/>
    <xf numFmtId="0" fontId="2" fillId="0" borderId="0"/>
    <xf numFmtId="0" fontId="11" fillId="0" borderId="0"/>
    <xf numFmtId="0" fontId="119" fillId="0" borderId="0"/>
    <xf numFmtId="0" fontId="11" fillId="0" borderId="0"/>
    <xf numFmtId="0" fontId="119" fillId="0" borderId="0"/>
    <xf numFmtId="0" fontId="58" fillId="0" borderId="0"/>
    <xf numFmtId="0" fontId="116" fillId="0" borderId="0"/>
    <xf numFmtId="0" fontId="119" fillId="0" borderId="0"/>
    <xf numFmtId="0" fontId="111" fillId="0" borderId="0"/>
    <xf numFmtId="0" fontId="58" fillId="0" borderId="0"/>
    <xf numFmtId="0" fontId="119" fillId="0" borderId="0"/>
    <xf numFmtId="0" fontId="58" fillId="0" borderId="0"/>
    <xf numFmtId="0" fontId="119" fillId="0" borderId="0"/>
    <xf numFmtId="0" fontId="113" fillId="0" borderId="0"/>
    <xf numFmtId="0" fontId="58" fillId="0" borderId="0"/>
    <xf numFmtId="0" fontId="43" fillId="0" borderId="0"/>
    <xf numFmtId="0" fontId="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2" fillId="0" borderId="0"/>
    <xf numFmtId="0" fontId="43" fillId="0" borderId="0"/>
    <xf numFmtId="0" fontId="43" fillId="0" borderId="0"/>
    <xf numFmtId="0" fontId="4" fillId="0" borderId="0"/>
    <xf numFmtId="0" fontId="65" fillId="0" borderId="0"/>
    <xf numFmtId="0" fontId="66" fillId="0" borderId="0"/>
    <xf numFmtId="0" fontId="49" fillId="0" borderId="0"/>
    <xf numFmtId="0" fontId="49" fillId="0" borderId="0"/>
    <xf numFmtId="0" fontId="49" fillId="0" borderId="0"/>
    <xf numFmtId="0" fontId="116" fillId="0" borderId="0"/>
    <xf numFmtId="0" fontId="116" fillId="0" borderId="0"/>
    <xf numFmtId="0" fontId="49" fillId="0" borderId="0"/>
    <xf numFmtId="0" fontId="121" fillId="0" borderId="0"/>
    <xf numFmtId="0" fontId="122" fillId="0" borderId="0"/>
    <xf numFmtId="0" fontId="34" fillId="0" borderId="0"/>
    <xf numFmtId="0" fontId="34" fillId="0" borderId="0"/>
    <xf numFmtId="0" fontId="34" fillId="0" borderId="0"/>
    <xf numFmtId="0" fontId="43" fillId="0" borderId="0"/>
    <xf numFmtId="0" fontId="49" fillId="0" borderId="0"/>
    <xf numFmtId="0" fontId="49" fillId="0" borderId="0"/>
    <xf numFmtId="0" fontId="114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" fillId="0" borderId="0"/>
    <xf numFmtId="0" fontId="2" fillId="0" borderId="0"/>
    <xf numFmtId="0" fontId="34" fillId="0" borderId="0"/>
    <xf numFmtId="0" fontId="114" fillId="0" borderId="0"/>
    <xf numFmtId="0" fontId="114" fillId="0" borderId="0"/>
    <xf numFmtId="0" fontId="121" fillId="0" borderId="0"/>
    <xf numFmtId="0" fontId="2" fillId="0" borderId="0"/>
    <xf numFmtId="0" fontId="34" fillId="0" borderId="0"/>
    <xf numFmtId="0" fontId="84" fillId="0" borderId="0"/>
    <xf numFmtId="0" fontId="34" fillId="0" borderId="0"/>
    <xf numFmtId="0" fontId="2" fillId="0" borderId="0"/>
    <xf numFmtId="0" fontId="83" fillId="0" borderId="0"/>
    <xf numFmtId="0" fontId="2" fillId="0" borderId="0"/>
    <xf numFmtId="0" fontId="34" fillId="0" borderId="0"/>
    <xf numFmtId="0" fontId="43" fillId="0" borderId="0"/>
    <xf numFmtId="0" fontId="2" fillId="0" borderId="0"/>
    <xf numFmtId="0" fontId="121" fillId="0" borderId="0"/>
    <xf numFmtId="0" fontId="2" fillId="0" borderId="0"/>
    <xf numFmtId="0" fontId="43" fillId="0" borderId="0"/>
    <xf numFmtId="0" fontId="34" fillId="0" borderId="0"/>
    <xf numFmtId="0" fontId="2" fillId="0" borderId="0"/>
    <xf numFmtId="0" fontId="58" fillId="0" borderId="0"/>
    <xf numFmtId="0" fontId="34" fillId="0" borderId="0"/>
    <xf numFmtId="0" fontId="34" fillId="0" borderId="0"/>
    <xf numFmtId="0" fontId="85" fillId="0" borderId="0"/>
    <xf numFmtId="0" fontId="4" fillId="0" borderId="0"/>
    <xf numFmtId="0" fontId="4" fillId="0" borderId="0"/>
    <xf numFmtId="0" fontId="34" fillId="0" borderId="0"/>
    <xf numFmtId="0" fontId="34" fillId="0" borderId="0"/>
    <xf numFmtId="0" fontId="83" fillId="0" borderId="0"/>
    <xf numFmtId="0" fontId="34" fillId="0" borderId="0"/>
    <xf numFmtId="0" fontId="83" fillId="0" borderId="0"/>
    <xf numFmtId="0" fontId="115" fillId="0" borderId="0"/>
    <xf numFmtId="0" fontId="34" fillId="0" borderId="0"/>
    <xf numFmtId="0" fontId="109" fillId="0" borderId="0"/>
    <xf numFmtId="0" fontId="49" fillId="0" borderId="0"/>
    <xf numFmtId="0" fontId="11" fillId="9" borderId="22" applyNumberFormat="0" applyFont="0" applyAlignment="0" applyProtection="0"/>
    <xf numFmtId="0" fontId="49" fillId="9" borderId="22" applyNumberFormat="0" applyFont="0" applyAlignment="0" applyProtection="0"/>
    <xf numFmtId="0" fontId="11" fillId="9" borderId="22" applyNumberFormat="0" applyFont="0" applyAlignment="0" applyProtection="0"/>
    <xf numFmtId="3" fontId="43" fillId="0" borderId="0" applyFill="0" applyBorder="0" applyAlignment="0" applyProtection="0"/>
    <xf numFmtId="0" fontId="86" fillId="0" borderId="0" applyNumberFormat="0" applyFill="0" applyBorder="0" applyAlignment="0" applyProtection="0"/>
    <xf numFmtId="0" fontId="2" fillId="0" borderId="0" applyFont="0" applyFill="0" applyBorder="0" applyAlignment="0" applyProtection="0"/>
    <xf numFmtId="0" fontId="67" fillId="0" borderId="0"/>
    <xf numFmtId="0" fontId="29" fillId="13" borderId="23" applyNumberFormat="0" applyAlignment="0" applyProtection="0"/>
    <xf numFmtId="0" fontId="87" fillId="5" borderId="23" applyNumberFormat="0" applyAlignment="0" applyProtection="0"/>
    <xf numFmtId="0" fontId="88" fillId="31" borderId="0"/>
    <xf numFmtId="209" fontId="43" fillId="0" borderId="0" applyFill="0" applyBorder="0" applyAlignment="0" applyProtection="0"/>
    <xf numFmtId="215" fontId="43" fillId="0" borderId="0" applyFill="0" applyBorder="0" applyAlignment="0" applyProtection="0"/>
    <xf numFmtId="10" fontId="2" fillId="0" borderId="0" applyFont="0" applyFill="0" applyBorder="0" applyAlignment="0" applyProtection="0"/>
    <xf numFmtId="10" fontId="43" fillId="0" borderId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3" fillId="0" borderId="0" applyFill="0" applyBorder="0" applyAlignment="0" applyProtection="0"/>
    <xf numFmtId="9" fontId="43" fillId="0" borderId="0" applyFill="0" applyBorder="0" applyAlignment="0" applyProtection="0"/>
    <xf numFmtId="9" fontId="6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49" fillId="0" borderId="0" applyFont="0" applyFill="0" applyBorder="0" applyAlignment="0" applyProtection="0"/>
    <xf numFmtId="203" fontId="2" fillId="0" borderId="0" applyFill="0" applyBorder="0" applyAlignment="0"/>
    <xf numFmtId="207" fontId="2" fillId="0" borderId="0" applyFill="0" applyBorder="0" applyAlignment="0"/>
    <xf numFmtId="203" fontId="2" fillId="0" borderId="0" applyFill="0" applyBorder="0" applyAlignment="0"/>
    <xf numFmtId="210" fontId="2" fillId="0" borderId="0" applyFill="0" applyBorder="0" applyAlignment="0"/>
    <xf numFmtId="207" fontId="2" fillId="0" borderId="0" applyFill="0" applyBorder="0" applyAlignment="0"/>
    <xf numFmtId="0" fontId="25" fillId="0" borderId="0"/>
    <xf numFmtId="0" fontId="43" fillId="0" borderId="0" applyNumberFormat="0" applyFill="0" applyBorder="0" applyAlignment="0" applyProtection="0"/>
    <xf numFmtId="0" fontId="64" fillId="0" borderId="19">
      <alignment horizontal="center"/>
    </xf>
    <xf numFmtId="0" fontId="10" fillId="0" borderId="19">
      <alignment horizontal="center"/>
    </xf>
    <xf numFmtId="0" fontId="78" fillId="0" borderId="0"/>
    <xf numFmtId="0" fontId="86" fillId="0" borderId="0"/>
    <xf numFmtId="192" fontId="89" fillId="0" borderId="24">
      <alignment horizontal="right" vertical="center"/>
    </xf>
    <xf numFmtId="192" fontId="11" fillId="0" borderId="24">
      <alignment horizontal="right" vertical="center"/>
    </xf>
    <xf numFmtId="196" fontId="11" fillId="0" borderId="25">
      <alignment horizontal="right" vertical="center"/>
    </xf>
    <xf numFmtId="192" fontId="11" fillId="0" borderId="24">
      <alignment horizontal="right" vertical="center"/>
    </xf>
    <xf numFmtId="192" fontId="89" fillId="0" borderId="24">
      <alignment horizontal="right" vertical="center"/>
    </xf>
    <xf numFmtId="192" fontId="11" fillId="0" borderId="24">
      <alignment horizontal="right" vertical="center"/>
    </xf>
    <xf numFmtId="192" fontId="11" fillId="0" borderId="24">
      <alignment horizontal="right" vertical="center"/>
    </xf>
    <xf numFmtId="192" fontId="11" fillId="0" borderId="24">
      <alignment horizontal="right" vertical="center"/>
    </xf>
    <xf numFmtId="192" fontId="11" fillId="0" borderId="24">
      <alignment horizontal="right" vertical="center"/>
    </xf>
    <xf numFmtId="192" fontId="11" fillId="0" borderId="24">
      <alignment horizontal="right" vertical="center"/>
    </xf>
    <xf numFmtId="192" fontId="11" fillId="0" borderId="24">
      <alignment horizontal="right" vertical="center"/>
    </xf>
    <xf numFmtId="192" fontId="89" fillId="0" borderId="24">
      <alignment horizontal="right" vertical="center"/>
    </xf>
    <xf numFmtId="192" fontId="11" fillId="0" borderId="24">
      <alignment horizontal="right" vertical="center"/>
    </xf>
    <xf numFmtId="192" fontId="11" fillId="0" borderId="24">
      <alignment horizontal="right" vertical="center"/>
    </xf>
    <xf numFmtId="192" fontId="11" fillId="0" borderId="24">
      <alignment horizontal="right" vertical="center"/>
    </xf>
    <xf numFmtId="192" fontId="11" fillId="0" borderId="24">
      <alignment horizontal="right" vertical="center"/>
    </xf>
    <xf numFmtId="192" fontId="11" fillId="0" borderId="24">
      <alignment horizontal="right" vertical="center"/>
    </xf>
    <xf numFmtId="192" fontId="11" fillId="0" borderId="24">
      <alignment horizontal="right" vertical="center"/>
    </xf>
    <xf numFmtId="192" fontId="89" fillId="0" borderId="24">
      <alignment horizontal="right" vertical="center"/>
    </xf>
    <xf numFmtId="192" fontId="11" fillId="0" borderId="24">
      <alignment horizontal="right" vertical="center"/>
    </xf>
    <xf numFmtId="192" fontId="11" fillId="0" borderId="24">
      <alignment horizontal="right" vertical="center"/>
    </xf>
    <xf numFmtId="192" fontId="89" fillId="0" borderId="24">
      <alignment horizontal="right" vertical="center"/>
    </xf>
    <xf numFmtId="192" fontId="11" fillId="0" borderId="24">
      <alignment horizontal="right" vertical="center"/>
    </xf>
    <xf numFmtId="192" fontId="11" fillId="0" borderId="24">
      <alignment horizontal="right" vertical="center"/>
    </xf>
    <xf numFmtId="192" fontId="11" fillId="0" borderId="24">
      <alignment horizontal="right" vertical="center"/>
    </xf>
    <xf numFmtId="192" fontId="11" fillId="0" borderId="24">
      <alignment horizontal="right" vertical="center"/>
    </xf>
    <xf numFmtId="192" fontId="11" fillId="0" borderId="24">
      <alignment horizontal="right" vertical="center"/>
    </xf>
    <xf numFmtId="192" fontId="11" fillId="0" borderId="24">
      <alignment horizontal="right" vertical="center"/>
    </xf>
    <xf numFmtId="192" fontId="11" fillId="0" borderId="24">
      <alignment horizontal="right" vertical="center"/>
    </xf>
    <xf numFmtId="192" fontId="11" fillId="0" borderId="24">
      <alignment horizontal="right" vertical="center"/>
    </xf>
    <xf numFmtId="192" fontId="11" fillId="0" borderId="24">
      <alignment horizontal="right" vertical="center"/>
    </xf>
    <xf numFmtId="192" fontId="11" fillId="0" borderId="24">
      <alignment horizontal="right" vertical="center"/>
    </xf>
    <xf numFmtId="196" fontId="89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2" fontId="89" fillId="0" borderId="24">
      <alignment horizontal="right" vertical="center"/>
    </xf>
    <xf numFmtId="192" fontId="11" fillId="0" borderId="24">
      <alignment horizontal="right" vertical="center"/>
    </xf>
    <xf numFmtId="192" fontId="11" fillId="0" borderId="24">
      <alignment horizontal="right" vertical="center"/>
    </xf>
    <xf numFmtId="192" fontId="11" fillId="0" borderId="24">
      <alignment horizontal="right" vertical="center"/>
    </xf>
    <xf numFmtId="192" fontId="11" fillId="0" borderId="24">
      <alignment horizontal="right" vertical="center"/>
    </xf>
    <xf numFmtId="192" fontId="11" fillId="0" borderId="24">
      <alignment horizontal="right" vertical="center"/>
    </xf>
    <xf numFmtId="192" fontId="11" fillId="0" borderId="24">
      <alignment horizontal="right" vertical="center"/>
    </xf>
    <xf numFmtId="196" fontId="11" fillId="0" borderId="25">
      <alignment horizontal="right" vertical="center"/>
    </xf>
    <xf numFmtId="196" fontId="89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89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2" fontId="89" fillId="0" borderId="24">
      <alignment horizontal="right" vertical="center"/>
    </xf>
    <xf numFmtId="192" fontId="11" fillId="0" borderId="24">
      <alignment horizontal="right" vertical="center"/>
    </xf>
    <xf numFmtId="192" fontId="11" fillId="0" borderId="24">
      <alignment horizontal="right" vertical="center"/>
    </xf>
    <xf numFmtId="192" fontId="11" fillId="0" borderId="24">
      <alignment horizontal="right" vertical="center"/>
    </xf>
    <xf numFmtId="192" fontId="11" fillId="0" borderId="24">
      <alignment horizontal="right" vertical="center"/>
    </xf>
    <xf numFmtId="192" fontId="11" fillId="0" borderId="24">
      <alignment horizontal="right" vertical="center"/>
    </xf>
    <xf numFmtId="192" fontId="11" fillId="0" borderId="24">
      <alignment horizontal="right" vertical="center"/>
    </xf>
    <xf numFmtId="192" fontId="11" fillId="0" borderId="24">
      <alignment horizontal="right" vertical="center"/>
    </xf>
    <xf numFmtId="196" fontId="89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89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89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89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2" fontId="89" fillId="0" borderId="24">
      <alignment horizontal="right" vertical="center"/>
    </xf>
    <xf numFmtId="192" fontId="11" fillId="0" borderId="24">
      <alignment horizontal="right" vertical="center"/>
    </xf>
    <xf numFmtId="192" fontId="11" fillId="0" borderId="24">
      <alignment horizontal="right" vertical="center"/>
    </xf>
    <xf numFmtId="192" fontId="11" fillId="0" borderId="24">
      <alignment horizontal="right" vertical="center"/>
    </xf>
    <xf numFmtId="192" fontId="11" fillId="0" borderId="24">
      <alignment horizontal="right" vertical="center"/>
    </xf>
    <xf numFmtId="192" fontId="11" fillId="0" borderId="24">
      <alignment horizontal="right" vertical="center"/>
    </xf>
    <xf numFmtId="192" fontId="11" fillId="0" borderId="24">
      <alignment horizontal="right" vertical="center"/>
    </xf>
    <xf numFmtId="196" fontId="11" fillId="0" borderId="25">
      <alignment horizontal="right" vertical="center"/>
    </xf>
    <xf numFmtId="196" fontId="89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89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89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89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89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89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89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89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89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89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89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89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89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89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2" fontId="89" fillId="0" borderId="24">
      <alignment horizontal="right" vertical="center"/>
    </xf>
    <xf numFmtId="192" fontId="11" fillId="0" borderId="24">
      <alignment horizontal="right" vertical="center"/>
    </xf>
    <xf numFmtId="192" fontId="11" fillId="0" borderId="24">
      <alignment horizontal="right" vertical="center"/>
    </xf>
    <xf numFmtId="192" fontId="11" fillId="0" borderId="24">
      <alignment horizontal="right" vertical="center"/>
    </xf>
    <xf numFmtId="192" fontId="11" fillId="0" borderId="24">
      <alignment horizontal="right" vertical="center"/>
    </xf>
    <xf numFmtId="192" fontId="11" fillId="0" borderId="24">
      <alignment horizontal="right" vertical="center"/>
    </xf>
    <xf numFmtId="192" fontId="11" fillId="0" borderId="24">
      <alignment horizontal="right" vertical="center"/>
    </xf>
    <xf numFmtId="192" fontId="89" fillId="0" borderId="24">
      <alignment horizontal="right" vertical="center"/>
    </xf>
    <xf numFmtId="192" fontId="11" fillId="0" borderId="24">
      <alignment horizontal="right" vertical="center"/>
    </xf>
    <xf numFmtId="192" fontId="11" fillId="0" borderId="24">
      <alignment horizontal="right" vertical="center"/>
    </xf>
    <xf numFmtId="192" fontId="11" fillId="0" borderId="24">
      <alignment horizontal="right" vertical="center"/>
    </xf>
    <xf numFmtId="192" fontId="11" fillId="0" borderId="24">
      <alignment horizontal="right" vertical="center"/>
    </xf>
    <xf numFmtId="192" fontId="11" fillId="0" borderId="24">
      <alignment horizontal="right" vertical="center"/>
    </xf>
    <xf numFmtId="192" fontId="11" fillId="0" borderId="24">
      <alignment horizontal="right" vertical="center"/>
    </xf>
    <xf numFmtId="192" fontId="89" fillId="0" borderId="24">
      <alignment horizontal="right" vertical="center"/>
    </xf>
    <xf numFmtId="192" fontId="11" fillId="0" borderId="24">
      <alignment horizontal="right" vertical="center"/>
    </xf>
    <xf numFmtId="192" fontId="11" fillId="0" borderId="24">
      <alignment horizontal="right" vertical="center"/>
    </xf>
    <xf numFmtId="192" fontId="11" fillId="0" borderId="24">
      <alignment horizontal="right" vertical="center"/>
    </xf>
    <xf numFmtId="192" fontId="11" fillId="0" borderId="24">
      <alignment horizontal="right" vertical="center"/>
    </xf>
    <xf numFmtId="192" fontId="11" fillId="0" borderId="24">
      <alignment horizontal="right" vertical="center"/>
    </xf>
    <xf numFmtId="192" fontId="11" fillId="0" borderId="24">
      <alignment horizontal="right" vertical="center"/>
    </xf>
    <xf numFmtId="192" fontId="89" fillId="0" borderId="24">
      <alignment horizontal="right" vertical="center"/>
    </xf>
    <xf numFmtId="192" fontId="11" fillId="0" borderId="24">
      <alignment horizontal="right" vertical="center"/>
    </xf>
    <xf numFmtId="192" fontId="11" fillId="0" borderId="24">
      <alignment horizontal="right" vertical="center"/>
    </xf>
    <xf numFmtId="192" fontId="11" fillId="0" borderId="24">
      <alignment horizontal="right" vertical="center"/>
    </xf>
    <xf numFmtId="192" fontId="11" fillId="0" borderId="24">
      <alignment horizontal="right" vertical="center"/>
    </xf>
    <xf numFmtId="192" fontId="11" fillId="0" borderId="24">
      <alignment horizontal="right" vertical="center"/>
    </xf>
    <xf numFmtId="192" fontId="11" fillId="0" borderId="24">
      <alignment horizontal="right" vertical="center"/>
    </xf>
    <xf numFmtId="192" fontId="89" fillId="0" borderId="24">
      <alignment horizontal="right" vertical="center"/>
    </xf>
    <xf numFmtId="192" fontId="11" fillId="0" borderId="24">
      <alignment horizontal="right" vertical="center"/>
    </xf>
    <xf numFmtId="192" fontId="11" fillId="0" borderId="24">
      <alignment horizontal="right" vertical="center"/>
    </xf>
    <xf numFmtId="192" fontId="11" fillId="0" borderId="24">
      <alignment horizontal="right" vertical="center"/>
    </xf>
    <xf numFmtId="192" fontId="11" fillId="0" borderId="24">
      <alignment horizontal="right" vertical="center"/>
    </xf>
    <xf numFmtId="192" fontId="11" fillId="0" borderId="24">
      <alignment horizontal="right" vertical="center"/>
    </xf>
    <xf numFmtId="192" fontId="11" fillId="0" borderId="24">
      <alignment horizontal="right" vertical="center"/>
    </xf>
    <xf numFmtId="196" fontId="89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89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89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89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2" fontId="89" fillId="0" borderId="24">
      <alignment horizontal="right" vertical="center"/>
    </xf>
    <xf numFmtId="192" fontId="11" fillId="0" borderId="24">
      <alignment horizontal="right" vertical="center"/>
    </xf>
    <xf numFmtId="192" fontId="11" fillId="0" borderId="24">
      <alignment horizontal="right" vertical="center"/>
    </xf>
    <xf numFmtId="192" fontId="11" fillId="0" borderId="24">
      <alignment horizontal="right" vertical="center"/>
    </xf>
    <xf numFmtId="192" fontId="11" fillId="0" borderId="24">
      <alignment horizontal="right" vertical="center"/>
    </xf>
    <xf numFmtId="192" fontId="11" fillId="0" borderId="24">
      <alignment horizontal="right" vertical="center"/>
    </xf>
    <xf numFmtId="192" fontId="11" fillId="0" borderId="24">
      <alignment horizontal="right" vertical="center"/>
    </xf>
    <xf numFmtId="192" fontId="11" fillId="0" borderId="24">
      <alignment horizontal="right" vertical="center"/>
    </xf>
    <xf numFmtId="192" fontId="89" fillId="0" borderId="24">
      <alignment horizontal="right" vertical="center"/>
    </xf>
    <xf numFmtId="192" fontId="11" fillId="0" borderId="24">
      <alignment horizontal="right" vertical="center"/>
    </xf>
    <xf numFmtId="192" fontId="11" fillId="0" borderId="24">
      <alignment horizontal="right" vertical="center"/>
    </xf>
    <xf numFmtId="192" fontId="11" fillId="0" borderId="24">
      <alignment horizontal="right" vertical="center"/>
    </xf>
    <xf numFmtId="192" fontId="11" fillId="0" borderId="24">
      <alignment horizontal="right" vertical="center"/>
    </xf>
    <xf numFmtId="192" fontId="11" fillId="0" borderId="24">
      <alignment horizontal="right" vertical="center"/>
    </xf>
    <xf numFmtId="192" fontId="11" fillId="0" borderId="24">
      <alignment horizontal="right" vertical="center"/>
    </xf>
    <xf numFmtId="192" fontId="11" fillId="0" borderId="24">
      <alignment horizontal="right" vertical="center"/>
    </xf>
    <xf numFmtId="192" fontId="11" fillId="0" borderId="24">
      <alignment horizontal="right" vertical="center"/>
    </xf>
    <xf numFmtId="196" fontId="89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89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216" fontId="49" fillId="0" borderId="25">
      <alignment horizontal="right" vertical="center"/>
    </xf>
    <xf numFmtId="223" fontId="49" fillId="0" borderId="24">
      <alignment horizontal="right" vertical="center"/>
    </xf>
    <xf numFmtId="216" fontId="49" fillId="0" borderId="25">
      <alignment horizontal="right" vertical="center"/>
    </xf>
    <xf numFmtId="216" fontId="49" fillId="0" borderId="25">
      <alignment horizontal="right" vertical="center"/>
    </xf>
    <xf numFmtId="216" fontId="49" fillId="0" borderId="25">
      <alignment horizontal="right" vertical="center"/>
    </xf>
    <xf numFmtId="216" fontId="49" fillId="0" borderId="25">
      <alignment horizontal="right" vertical="center"/>
    </xf>
    <xf numFmtId="192" fontId="11" fillId="0" borderId="24">
      <alignment horizontal="right" vertical="center"/>
    </xf>
    <xf numFmtId="196" fontId="89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89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89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89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89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89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89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89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89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89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89" fillId="0" borderId="25">
      <alignment horizontal="right" vertical="center"/>
    </xf>
    <xf numFmtId="196" fontId="89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6" fontId="11" fillId="0" borderId="25">
      <alignment horizontal="right" vertical="center"/>
    </xf>
    <xf numFmtId="192" fontId="89" fillId="0" borderId="24">
      <alignment horizontal="right" vertical="center"/>
    </xf>
    <xf numFmtId="192" fontId="11" fillId="0" borderId="24">
      <alignment horizontal="right" vertical="center"/>
    </xf>
    <xf numFmtId="192" fontId="11" fillId="0" borderId="24">
      <alignment horizontal="right" vertical="center"/>
    </xf>
    <xf numFmtId="192" fontId="11" fillId="0" borderId="24">
      <alignment horizontal="right" vertical="center"/>
    </xf>
    <xf numFmtId="192" fontId="11" fillId="0" borderId="24">
      <alignment horizontal="right" vertical="center"/>
    </xf>
    <xf numFmtId="192" fontId="11" fillId="0" borderId="24">
      <alignment horizontal="right" vertical="center"/>
    </xf>
    <xf numFmtId="192" fontId="11" fillId="0" borderId="24">
      <alignment horizontal="right" vertical="center"/>
    </xf>
    <xf numFmtId="192" fontId="11" fillId="0" borderId="24">
      <alignment horizontal="right" vertical="center"/>
    </xf>
    <xf numFmtId="0" fontId="90" fillId="0" borderId="0">
      <alignment horizontal="center" vertical="center" wrapText="1"/>
    </xf>
    <xf numFmtId="49" fontId="48" fillId="0" borderId="0" applyFont="0" applyFill="0" applyBorder="0" applyProtection="0">
      <alignment horizontal="center" vertical="center" wrapText="1" shrinkToFit="1"/>
    </xf>
    <xf numFmtId="49" fontId="68" fillId="0" borderId="0" applyFill="0" applyBorder="0" applyAlignment="0"/>
    <xf numFmtId="217" fontId="2" fillId="0" borderId="0" applyFill="0" applyBorder="0" applyAlignment="0"/>
    <xf numFmtId="201" fontId="2" fillId="0" borderId="0" applyFill="0" applyBorder="0" applyAlignment="0"/>
    <xf numFmtId="49" fontId="48" fillId="0" borderId="0" applyFont="0" applyFill="0" applyBorder="0" applyProtection="0">
      <alignment horizontal="center" vertical="center" wrapText="1" shrinkToFit="1"/>
    </xf>
    <xf numFmtId="193" fontId="89" fillId="0" borderId="24">
      <alignment horizontal="center"/>
    </xf>
    <xf numFmtId="193" fontId="11" fillId="0" borderId="24">
      <alignment horizontal="center"/>
    </xf>
    <xf numFmtId="239" fontId="11" fillId="0" borderId="25">
      <alignment horizontal="center"/>
    </xf>
    <xf numFmtId="187" fontId="91" fillId="0" borderId="0">
      <alignment horizontal="centerContinuous"/>
      <protection locked="0"/>
    </xf>
    <xf numFmtId="0" fontId="92" fillId="0" borderId="26"/>
    <xf numFmtId="0" fontId="86" fillId="0" borderId="0" applyNumberFormat="0" applyFill="0" applyBorder="0" applyAlignment="0" applyProtection="0"/>
    <xf numFmtId="3" fontId="93" fillId="0" borderId="27" applyNumberFormat="0" applyBorder="0" applyAlignment="0"/>
    <xf numFmtId="0" fontId="30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3" fontId="46" fillId="0" borderId="17" applyNumberFormat="0" applyAlignment="0">
      <alignment horizontal="center" vertical="center"/>
    </xf>
    <xf numFmtId="3" fontId="108" fillId="0" borderId="2" applyNumberFormat="0" applyAlignment="0">
      <alignment horizontal="left" wrapText="1"/>
    </xf>
    <xf numFmtId="3" fontId="46" fillId="0" borderId="17" applyNumberFormat="0" applyAlignment="0">
      <alignment horizontal="center" vertical="center"/>
    </xf>
    <xf numFmtId="0" fontId="2" fillId="0" borderId="28" applyNumberFormat="0" applyFont="0" applyFill="0" applyAlignment="0" applyProtection="0"/>
    <xf numFmtId="0" fontId="2" fillId="0" borderId="28" applyNumberFormat="0" applyFont="0" applyFill="0" applyAlignment="0" applyProtection="0"/>
    <xf numFmtId="190" fontId="89" fillId="0" borderId="0"/>
    <xf numFmtId="190" fontId="11" fillId="0" borderId="0"/>
    <xf numFmtId="201" fontId="11" fillId="0" borderId="0"/>
    <xf numFmtId="191" fontId="89" fillId="0" borderId="4"/>
    <xf numFmtId="191" fontId="11" fillId="0" borderId="4"/>
    <xf numFmtId="240" fontId="11" fillId="0" borderId="5"/>
    <xf numFmtId="0" fontId="95" fillId="0" borderId="0"/>
    <xf numFmtId="0" fontId="95" fillId="0" borderId="0"/>
    <xf numFmtId="198" fontId="96" fillId="32" borderId="29">
      <alignment vertical="top"/>
    </xf>
    <xf numFmtId="0" fontId="48" fillId="33" borderId="5">
      <alignment horizontal="left" vertical="center"/>
    </xf>
    <xf numFmtId="197" fontId="97" fillId="30" borderId="29"/>
    <xf numFmtId="198" fontId="73" fillId="0" borderId="29">
      <alignment horizontal="left" vertical="top"/>
    </xf>
    <xf numFmtId="0" fontId="98" fillId="31" borderId="0">
      <alignment horizontal="left" vertical="center"/>
    </xf>
    <xf numFmtId="167" fontId="31" fillId="0" borderId="17">
      <alignment horizontal="left" vertical="top"/>
    </xf>
    <xf numFmtId="167" fontId="31" fillId="0" borderId="17">
      <alignment horizontal="left" vertical="top"/>
    </xf>
    <xf numFmtId="198" fontId="31" fillId="0" borderId="30">
      <alignment horizontal="left" vertical="top"/>
    </xf>
    <xf numFmtId="0" fontId="99" fillId="0" borderId="30">
      <alignment horizontal="left" vertical="center"/>
    </xf>
    <xf numFmtId="218" fontId="43" fillId="0" borderId="0" applyFill="0" applyBorder="0" applyAlignment="0" applyProtection="0"/>
    <xf numFmtId="219" fontId="43" fillId="0" borderId="0" applyFill="0" applyBorder="0" applyAlignment="0" applyProtection="0"/>
    <xf numFmtId="0" fontId="32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220" fontId="43" fillId="0" borderId="0" applyFill="0" applyBorder="0" applyAlignment="0" applyProtection="0"/>
    <xf numFmtId="221" fontId="43" fillId="0" borderId="0" applyFill="0" applyBorder="0" applyAlignment="0" applyProtection="0"/>
    <xf numFmtId="0" fontId="102" fillId="0" borderId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4" fillId="0" borderId="0">
      <alignment vertical="center"/>
    </xf>
    <xf numFmtId="40" fontId="35" fillId="0" borderId="0" applyFont="0" applyFill="0" applyBorder="0" applyAlignment="0" applyProtection="0"/>
    <xf numFmtId="38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3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1" fillId="0" borderId="0" applyFont="0" applyFill="0" applyBorder="0" applyAlignment="0" applyProtection="0"/>
    <xf numFmtId="0" fontId="81" fillId="0" borderId="0" applyFont="0" applyFill="0" applyBorder="0" applyAlignment="0" applyProtection="0"/>
    <xf numFmtId="175" fontId="38" fillId="0" borderId="0" applyFont="0" applyFill="0" applyBorder="0" applyAlignment="0" applyProtection="0"/>
    <xf numFmtId="174" fontId="38" fillId="0" borderId="0" applyFont="0" applyFill="0" applyBorder="0" applyAlignment="0" applyProtection="0"/>
    <xf numFmtId="0" fontId="39" fillId="0" borderId="0"/>
    <xf numFmtId="0" fontId="25" fillId="0" borderId="0"/>
    <xf numFmtId="41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206" fontId="43" fillId="0" borderId="0" applyFill="0" applyBorder="0" applyAlignment="0" applyProtection="0"/>
    <xf numFmtId="200" fontId="43" fillId="0" borderId="0" applyFill="0" applyBorder="0" applyAlignment="0" applyProtection="0"/>
    <xf numFmtId="0" fontId="103" fillId="0" borderId="0"/>
    <xf numFmtId="172" fontId="40" fillId="0" borderId="0" applyFont="0" applyFill="0" applyBorder="0" applyAlignment="0" applyProtection="0"/>
    <xf numFmtId="168" fontId="41" fillId="0" borderId="0" applyFont="0" applyFill="0" applyBorder="0" applyAlignment="0" applyProtection="0"/>
    <xf numFmtId="173" fontId="40" fillId="0" borderId="0" applyFont="0" applyFill="0" applyBorder="0" applyAlignment="0" applyProtection="0"/>
    <xf numFmtId="221" fontId="43" fillId="0" borderId="0" applyFill="0" applyBorder="0" applyAlignment="0" applyProtection="0"/>
    <xf numFmtId="220" fontId="43" fillId="0" borderId="0" applyFill="0" applyBorder="0" applyAlignment="0" applyProtection="0"/>
    <xf numFmtId="0" fontId="49" fillId="0" borderId="0"/>
    <xf numFmtId="0" fontId="123" fillId="0" borderId="0"/>
    <xf numFmtId="171" fontId="11" fillId="0" borderId="0" applyFont="0" applyFill="0" applyBorder="0" applyAlignment="0" applyProtection="0"/>
    <xf numFmtId="0" fontId="11" fillId="0" borderId="0"/>
    <xf numFmtId="181" fontId="125" fillId="0" borderId="0"/>
    <xf numFmtId="181" fontId="28" fillId="0" borderId="0"/>
    <xf numFmtId="181" fontId="28" fillId="0" borderId="0"/>
    <xf numFmtId="196" fontId="11" fillId="0" borderId="25">
      <alignment horizontal="right" vertical="center"/>
    </xf>
    <xf numFmtId="0" fontId="126" fillId="0" borderId="0">
      <alignment horizontal="center" vertical="center" wrapText="1"/>
    </xf>
    <xf numFmtId="0" fontId="28" fillId="0" borderId="0"/>
    <xf numFmtId="0" fontId="28" fillId="0" borderId="0"/>
  </cellStyleXfs>
  <cellXfs count="356">
    <xf numFmtId="0" fontId="0" fillId="0" borderId="0" xfId="0"/>
    <xf numFmtId="0" fontId="34" fillId="0" borderId="0" xfId="0" applyFont="1" applyAlignment="1">
      <alignment horizontal="center" vertical="center" wrapText="1"/>
    </xf>
    <xf numFmtId="0" fontId="34" fillId="0" borderId="0" xfId="909" applyFont="1" applyAlignment="1">
      <alignment vertical="center"/>
    </xf>
    <xf numFmtId="227" fontId="34" fillId="0" borderId="0" xfId="0" applyNumberFormat="1" applyFont="1" applyFill="1" applyBorder="1" applyAlignment="1">
      <alignment vertical="center"/>
    </xf>
    <xf numFmtId="228" fontId="104" fillId="0" borderId="0" xfId="0" applyNumberFormat="1" applyFont="1" applyFill="1" applyBorder="1" applyAlignment="1">
      <alignment vertical="center"/>
    </xf>
    <xf numFmtId="229" fontId="104" fillId="0" borderId="0" xfId="0" applyNumberFormat="1" applyFont="1" applyFill="1" applyBorder="1" applyAlignment="1">
      <alignment vertical="center"/>
    </xf>
    <xf numFmtId="0" fontId="42" fillId="0" borderId="0" xfId="909" applyFont="1" applyAlignment="1">
      <alignment vertical="center"/>
    </xf>
    <xf numFmtId="0" fontId="104" fillId="0" borderId="0" xfId="909" applyFont="1" applyAlignment="1">
      <alignment vertical="center"/>
    </xf>
    <xf numFmtId="0" fontId="42" fillId="0" borderId="0" xfId="909" applyFont="1" applyAlignment="1">
      <alignment horizontal="center" vertical="center"/>
    </xf>
    <xf numFmtId="0" fontId="34" fillId="0" borderId="0" xfId="909" applyFont="1" applyBorder="1" applyAlignment="1">
      <alignment vertical="center"/>
    </xf>
    <xf numFmtId="227" fontId="42" fillId="0" borderId="0" xfId="0" applyNumberFormat="1" applyFont="1" applyFill="1" applyBorder="1" applyAlignment="1">
      <alignment vertical="center"/>
    </xf>
    <xf numFmtId="0" fontId="110" fillId="0" borderId="0" xfId="909" applyFont="1" applyAlignment="1">
      <alignment vertical="center"/>
    </xf>
    <xf numFmtId="0" fontId="34" fillId="0" borderId="0" xfId="909" applyFont="1" applyAlignment="1">
      <alignment horizontal="justify" vertical="center"/>
    </xf>
    <xf numFmtId="0" fontId="42" fillId="0" borderId="0" xfId="909" applyFont="1" applyAlignment="1">
      <alignment horizontal="justify" vertical="center"/>
    </xf>
    <xf numFmtId="0" fontId="34" fillId="0" borderId="0" xfId="909" applyFont="1" applyAlignment="1">
      <alignment vertical="center" wrapText="1"/>
    </xf>
    <xf numFmtId="0" fontId="42" fillId="0" borderId="20" xfId="909" applyFont="1" applyBorder="1" applyAlignment="1">
      <alignment horizontal="center" vertical="center" wrapText="1"/>
    </xf>
    <xf numFmtId="0" fontId="42" fillId="0" borderId="20" xfId="909" applyFont="1" applyBorder="1" applyAlignment="1">
      <alignment horizontal="justify" vertical="center" wrapText="1"/>
    </xf>
    <xf numFmtId="0" fontId="42" fillId="0" borderId="2" xfId="909" applyFont="1" applyBorder="1" applyAlignment="1">
      <alignment horizontal="center" vertical="center" wrapText="1"/>
    </xf>
    <xf numFmtId="0" fontId="42" fillId="0" borderId="2" xfId="909" applyFont="1" applyBorder="1" applyAlignment="1">
      <alignment horizontal="justify" vertical="center" wrapText="1"/>
    </xf>
    <xf numFmtId="0" fontId="110" fillId="0" borderId="2" xfId="909" applyFont="1" applyBorder="1" applyAlignment="1">
      <alignment horizontal="center" vertical="center"/>
    </xf>
    <xf numFmtId="49" fontId="110" fillId="0" borderId="2" xfId="909" applyNumberFormat="1" applyFont="1" applyBorder="1" applyAlignment="1">
      <alignment horizontal="justify" vertical="center" wrapText="1"/>
    </xf>
    <xf numFmtId="0" fontId="110" fillId="0" borderId="0" xfId="909" applyFont="1" applyBorder="1" applyAlignment="1">
      <alignment vertical="center"/>
    </xf>
    <xf numFmtId="0" fontId="34" fillId="0" borderId="2" xfId="909" quotePrefix="1" applyFont="1" applyBorder="1" applyAlignment="1">
      <alignment horizontal="center" vertical="center"/>
    </xf>
    <xf numFmtId="49" fontId="34" fillId="0" borderId="2" xfId="909" applyNumberFormat="1" applyFont="1" applyBorder="1" applyAlignment="1">
      <alignment horizontal="justify" vertical="center" wrapText="1"/>
    </xf>
    <xf numFmtId="0" fontId="34" fillId="0" borderId="2" xfId="909" applyFont="1" applyBorder="1" applyAlignment="1">
      <alignment horizontal="center" vertical="center"/>
    </xf>
    <xf numFmtId="0" fontId="42" fillId="0" borderId="0" xfId="909" applyFont="1" applyBorder="1" applyAlignment="1">
      <alignment vertical="center"/>
    </xf>
    <xf numFmtId="0" fontId="42" fillId="0" borderId="2" xfId="909" applyFont="1" applyBorder="1" applyAlignment="1">
      <alignment horizontal="center" vertical="center"/>
    </xf>
    <xf numFmtId="49" fontId="42" fillId="0" borderId="2" xfId="909" applyNumberFormat="1" applyFont="1" applyBorder="1" applyAlignment="1">
      <alignment horizontal="justify" vertical="center" wrapText="1"/>
    </xf>
    <xf numFmtId="0" fontId="34" fillId="0" borderId="2" xfId="909" applyFont="1" applyBorder="1" applyAlignment="1">
      <alignment horizontal="center" vertical="center" wrapText="1"/>
    </xf>
    <xf numFmtId="0" fontId="42" fillId="0" borderId="2" xfId="909" quotePrefix="1" applyFont="1" applyBorder="1" applyAlignment="1">
      <alignment horizontal="center" vertical="center"/>
    </xf>
    <xf numFmtId="3" fontId="42" fillId="0" borderId="0" xfId="909" applyNumberFormat="1" applyFont="1" applyBorder="1" applyAlignment="1">
      <alignment vertical="center"/>
    </xf>
    <xf numFmtId="3" fontId="42" fillId="0" borderId="0" xfId="0" applyNumberFormat="1" applyFont="1" applyBorder="1" applyAlignment="1">
      <alignment horizontal="right"/>
    </xf>
    <xf numFmtId="3" fontId="34" fillId="0" borderId="0" xfId="0" applyNumberFormat="1" applyFont="1" applyBorder="1" applyAlignment="1">
      <alignment horizontal="right"/>
    </xf>
    <xf numFmtId="0" fontId="42" fillId="35" borderId="2" xfId="0" applyFont="1" applyFill="1" applyBorder="1" applyAlignment="1">
      <alignment horizontal="center" vertical="center" wrapText="1"/>
    </xf>
    <xf numFmtId="0" fontId="34" fillId="0" borderId="2" xfId="932" applyFont="1" applyBorder="1" applyAlignment="1">
      <alignment horizontal="center" vertical="center"/>
    </xf>
    <xf numFmtId="0" fontId="34" fillId="0" borderId="2" xfId="932" applyFont="1" applyBorder="1" applyAlignment="1">
      <alignment vertical="center" wrapText="1"/>
    </xf>
    <xf numFmtId="0" fontId="42" fillId="0" borderId="2" xfId="929" applyFont="1" applyBorder="1" applyAlignment="1">
      <alignment horizontal="center" vertical="center"/>
    </xf>
    <xf numFmtId="0" fontId="42" fillId="0" borderId="2" xfId="929" applyFont="1" applyBorder="1" applyAlignment="1">
      <alignment horizontal="justify" vertical="center" wrapText="1"/>
    </xf>
    <xf numFmtId="0" fontId="110" fillId="0" borderId="2" xfId="932" applyFont="1" applyBorder="1" applyAlignment="1">
      <alignment horizontal="center" vertical="center"/>
    </xf>
    <xf numFmtId="0" fontId="110" fillId="0" borderId="2" xfId="932" applyFont="1" applyBorder="1" applyAlignment="1">
      <alignment horizontal="justify" vertical="center" wrapText="1"/>
    </xf>
    <xf numFmtId="0" fontId="104" fillId="0" borderId="2" xfId="932" applyFont="1" applyBorder="1" applyAlignment="1">
      <alignment horizontal="center" vertical="center"/>
    </xf>
    <xf numFmtId="0" fontId="34" fillId="0" borderId="2" xfId="932" quotePrefix="1" applyFont="1" applyBorder="1" applyAlignment="1">
      <alignment vertical="center" wrapText="1"/>
    </xf>
    <xf numFmtId="0" fontId="34" fillId="0" borderId="2" xfId="932" applyFont="1" applyBorder="1" applyAlignment="1">
      <alignment horizontal="center" vertical="center" wrapText="1"/>
    </xf>
    <xf numFmtId="2" fontId="42" fillId="0" borderId="0" xfId="909" applyNumberFormat="1" applyFont="1" applyAlignment="1">
      <alignment vertical="center"/>
    </xf>
    <xf numFmtId="0" fontId="34" fillId="0" borderId="2" xfId="929" applyFont="1" applyBorder="1" applyAlignment="1">
      <alignment horizontal="center" vertical="center"/>
    </xf>
    <xf numFmtId="0" fontId="34" fillId="0" borderId="2" xfId="929" applyFont="1" applyBorder="1" applyAlignment="1">
      <alignment vertical="center" wrapText="1"/>
    </xf>
    <xf numFmtId="231" fontId="104" fillId="0" borderId="0" xfId="909" applyNumberFormat="1" applyFont="1" applyAlignment="1">
      <alignment vertical="center"/>
    </xf>
    <xf numFmtId="0" fontId="34" fillId="0" borderId="2" xfId="929" quotePrefix="1" applyFont="1" applyBorder="1" applyAlignment="1">
      <alignment vertical="center" wrapText="1"/>
    </xf>
    <xf numFmtId="0" fontId="104" fillId="0" borderId="2" xfId="929" applyFont="1" applyBorder="1" applyAlignment="1">
      <alignment horizontal="center" vertical="center"/>
    </xf>
    <xf numFmtId="0" fontId="34" fillId="0" borderId="2" xfId="0" quotePrefix="1" applyFont="1" applyBorder="1" applyAlignment="1">
      <alignment horizontal="left" vertical="center" wrapText="1"/>
    </xf>
    <xf numFmtId="0" fontId="34" fillId="0" borderId="2" xfId="0" applyFont="1" applyBorder="1" applyAlignment="1">
      <alignment horizontal="center" vertical="center" wrapText="1"/>
    </xf>
    <xf numFmtId="228" fontId="110" fillId="0" borderId="2" xfId="929" applyNumberFormat="1" applyFont="1" applyBorder="1" applyAlignment="1">
      <alignment horizontal="center" vertical="center" wrapText="1"/>
    </xf>
    <xf numFmtId="228" fontId="110" fillId="0" borderId="2" xfId="929" applyNumberFormat="1" applyFont="1" applyBorder="1" applyAlignment="1">
      <alignment horizontal="center" vertical="center"/>
    </xf>
    <xf numFmtId="228" fontId="34" fillId="0" borderId="2" xfId="929" applyNumberFormat="1" applyFont="1" applyBorder="1" applyAlignment="1">
      <alignment horizontal="center" vertical="center" wrapText="1"/>
    </xf>
    <xf numFmtId="0" fontId="34" fillId="0" borderId="2" xfId="0" quotePrefix="1" applyFont="1" applyBorder="1" applyAlignment="1">
      <alignment horizontal="center" vertical="center" wrapText="1"/>
    </xf>
    <xf numFmtId="0" fontId="110" fillId="0" borderId="0" xfId="909" applyFont="1" applyFill="1" applyBorder="1" applyAlignment="1">
      <alignment vertical="center"/>
    </xf>
    <xf numFmtId="0" fontId="104" fillId="0" borderId="0" xfId="909" applyFont="1" applyFill="1" applyBorder="1" applyAlignment="1">
      <alignment vertical="center"/>
    </xf>
    <xf numFmtId="0" fontId="34" fillId="0" borderId="0" xfId="909" applyFont="1" applyFill="1" applyBorder="1" applyAlignment="1">
      <alignment vertical="center"/>
    </xf>
    <xf numFmtId="0" fontId="34" fillId="0" borderId="2" xfId="931" applyFont="1" applyFill="1" applyBorder="1" applyAlignment="1">
      <alignment horizontal="justify" vertical="center"/>
    </xf>
    <xf numFmtId="0" fontId="34" fillId="0" borderId="2" xfId="931" applyFont="1" applyFill="1" applyBorder="1" applyAlignment="1">
      <alignment horizontal="center" vertical="center"/>
    </xf>
    <xf numFmtId="0" fontId="104" fillId="0" borderId="0" xfId="0" applyFont="1" applyFill="1" applyBorder="1" applyAlignment="1">
      <alignment horizontal="center"/>
    </xf>
    <xf numFmtId="49" fontId="42" fillId="0" borderId="2" xfId="909" applyNumberFormat="1" applyFont="1" applyFill="1" applyBorder="1" applyAlignment="1">
      <alignment horizontal="justify" vertical="center" wrapText="1"/>
    </xf>
    <xf numFmtId="0" fontId="34" fillId="0" borderId="2" xfId="909" applyFont="1" applyFill="1" applyBorder="1" applyAlignment="1">
      <alignment horizontal="center" vertical="center"/>
    </xf>
    <xf numFmtId="229" fontId="34" fillId="0" borderId="0" xfId="909" applyNumberFormat="1" applyFont="1" applyFill="1" applyBorder="1" applyAlignment="1">
      <alignment vertical="center"/>
    </xf>
    <xf numFmtId="0" fontId="34" fillId="0" borderId="2" xfId="931" applyFont="1" applyBorder="1" applyAlignment="1">
      <alignment horizontal="center" vertical="center"/>
    </xf>
    <xf numFmtId="0" fontId="42" fillId="0" borderId="2" xfId="929" applyFont="1" applyFill="1" applyBorder="1" applyAlignment="1">
      <alignment horizontal="center" vertical="center"/>
    </xf>
    <xf numFmtId="0" fontId="42" fillId="0" borderId="2" xfId="929" applyFont="1" applyFill="1" applyBorder="1" applyAlignment="1">
      <alignment horizontal="justify" vertical="center" wrapText="1"/>
    </xf>
    <xf numFmtId="0" fontId="42" fillId="0" borderId="2" xfId="930" applyFont="1" applyBorder="1" applyAlignment="1">
      <alignment horizontal="center" vertical="center"/>
    </xf>
    <xf numFmtId="0" fontId="42" fillId="0" borderId="2" xfId="930" applyFont="1" applyFill="1" applyBorder="1" applyAlignment="1">
      <alignment horizontal="justify" vertical="center" wrapText="1"/>
    </xf>
    <xf numFmtId="0" fontId="42" fillId="0" borderId="2" xfId="930" applyFont="1" applyFill="1" applyBorder="1" applyAlignment="1">
      <alignment horizontal="center" vertical="center" wrapText="1"/>
    </xf>
    <xf numFmtId="0" fontId="34" fillId="0" borderId="2" xfId="930" applyFont="1" applyFill="1" applyBorder="1" applyAlignment="1">
      <alignment horizontal="justify" vertical="center" wrapText="1"/>
    </xf>
    <xf numFmtId="0" fontId="34" fillId="0" borderId="2" xfId="930" applyFont="1" applyFill="1" applyBorder="1" applyAlignment="1">
      <alignment horizontal="center" vertical="center" wrapText="1"/>
    </xf>
    <xf numFmtId="0" fontId="42" fillId="0" borderId="2" xfId="930" quotePrefix="1" applyFont="1" applyFill="1" applyBorder="1" applyAlignment="1">
      <alignment horizontal="justify" vertical="center" wrapText="1"/>
    </xf>
    <xf numFmtId="229" fontId="42" fillId="0" borderId="0" xfId="909" applyNumberFormat="1" applyFont="1" applyFill="1" applyBorder="1" applyAlignment="1">
      <alignment vertical="center"/>
    </xf>
    <xf numFmtId="0" fontId="42" fillId="0" borderId="0" xfId="909" applyFont="1" applyFill="1" applyBorder="1" applyAlignment="1">
      <alignment vertical="center"/>
    </xf>
    <xf numFmtId="49" fontId="34" fillId="0" borderId="2" xfId="930" quotePrefix="1" applyNumberFormat="1" applyFont="1" applyFill="1" applyBorder="1" applyAlignment="1">
      <alignment horizontal="justify" vertical="center" wrapText="1"/>
    </xf>
    <xf numFmtId="0" fontId="34" fillId="0" borderId="2" xfId="930" applyFont="1" applyFill="1" applyBorder="1" applyAlignment="1">
      <alignment horizontal="center" vertical="center"/>
    </xf>
    <xf numFmtId="227" fontId="42" fillId="0" borderId="0" xfId="909" applyNumberFormat="1" applyFont="1" applyFill="1" applyBorder="1" applyAlignment="1">
      <alignment horizontal="center" vertical="center"/>
    </xf>
    <xf numFmtId="49" fontId="34" fillId="0" borderId="2" xfId="930" applyNumberFormat="1" applyFont="1" applyFill="1" applyBorder="1" applyAlignment="1">
      <alignment horizontal="justify" vertical="center" wrapText="1"/>
    </xf>
    <xf numFmtId="224" fontId="104" fillId="0" borderId="0" xfId="909" applyNumberFormat="1" applyFont="1" applyFill="1" applyBorder="1" applyAlignment="1">
      <alignment vertical="center"/>
    </xf>
    <xf numFmtId="230" fontId="104" fillId="0" borderId="0" xfId="909" applyNumberFormat="1" applyFont="1" applyFill="1" applyBorder="1" applyAlignment="1">
      <alignment vertical="center"/>
    </xf>
    <xf numFmtId="0" fontId="42" fillId="0" borderId="2" xfId="930" applyFont="1" applyBorder="1" applyAlignment="1">
      <alignment horizontal="center" vertical="center" wrapText="1"/>
    </xf>
    <xf numFmtId="49" fontId="42" fillId="0" borderId="2" xfId="930" applyNumberFormat="1" applyFont="1" applyFill="1" applyBorder="1" applyAlignment="1">
      <alignment horizontal="justify" vertical="center" wrapText="1"/>
    </xf>
    <xf numFmtId="0" fontId="42" fillId="0" borderId="2" xfId="930" applyFont="1" applyFill="1" applyBorder="1" applyAlignment="1">
      <alignment horizontal="center" vertical="center"/>
    </xf>
    <xf numFmtId="49" fontId="34" fillId="0" borderId="2" xfId="909" quotePrefix="1" applyNumberFormat="1" applyFont="1" applyBorder="1" applyAlignment="1">
      <alignment horizontal="justify" vertical="center" wrapText="1"/>
    </xf>
    <xf numFmtId="0" fontId="34" fillId="0" borderId="2" xfId="930" applyFont="1" applyBorder="1" applyAlignment="1">
      <alignment horizontal="center" vertical="center"/>
    </xf>
    <xf numFmtId="232" fontId="34" fillId="0" borderId="0" xfId="699" applyNumberFormat="1" applyFont="1" applyFill="1" applyBorder="1"/>
    <xf numFmtId="3" fontId="34" fillId="0" borderId="0" xfId="933" applyNumberFormat="1" applyFont="1" applyFill="1" applyBorder="1"/>
    <xf numFmtId="232" fontId="104" fillId="0" borderId="0" xfId="699" applyNumberFormat="1" applyFont="1" applyFill="1" applyBorder="1"/>
    <xf numFmtId="3" fontId="104" fillId="0" borderId="0" xfId="933" applyNumberFormat="1" applyFont="1" applyFill="1" applyBorder="1"/>
    <xf numFmtId="0" fontId="34" fillId="0" borderId="2" xfId="936" applyFont="1" applyFill="1" applyBorder="1" applyAlignment="1">
      <alignment horizontal="justify" vertical="center" wrapText="1"/>
    </xf>
    <xf numFmtId="0" fontId="34" fillId="0" borderId="2" xfId="936" applyFont="1" applyFill="1" applyBorder="1" applyAlignment="1">
      <alignment horizontal="center" vertical="center"/>
    </xf>
    <xf numFmtId="0" fontId="42" fillId="0" borderId="2" xfId="909" applyFont="1" applyBorder="1" applyAlignment="1">
      <alignment vertical="center"/>
    </xf>
    <xf numFmtId="0" fontId="42" fillId="0" borderId="2" xfId="878" applyFont="1" applyFill="1" applyBorder="1" applyAlignment="1">
      <alignment horizontal="center" vertical="center" wrapText="1"/>
    </xf>
    <xf numFmtId="0" fontId="42" fillId="0" borderId="2" xfId="878" applyFont="1" applyFill="1" applyBorder="1" applyAlignment="1">
      <alignment horizontal="justify" vertical="center" wrapText="1"/>
    </xf>
    <xf numFmtId="0" fontId="34" fillId="0" borderId="2" xfId="878" applyFont="1" applyFill="1" applyBorder="1" applyAlignment="1">
      <alignment horizontal="center" vertical="center" wrapText="1"/>
    </xf>
    <xf numFmtId="3" fontId="34" fillId="0" borderId="0" xfId="930" applyNumberFormat="1" applyFont="1" applyBorder="1" applyAlignment="1">
      <alignment vertical="center"/>
    </xf>
    <xf numFmtId="224" fontId="34" fillId="0" borderId="0" xfId="930" applyNumberFormat="1" applyFont="1" applyBorder="1" applyAlignment="1">
      <alignment vertical="center"/>
    </xf>
    <xf numFmtId="3" fontId="34" fillId="0" borderId="0" xfId="935" applyNumberFormat="1" applyFont="1" applyBorder="1" applyAlignment="1">
      <alignment vertical="center"/>
    </xf>
    <xf numFmtId="224" fontId="34" fillId="0" borderId="0" xfId="935" applyNumberFormat="1" applyFont="1" applyBorder="1" applyAlignment="1">
      <alignment vertical="center"/>
    </xf>
    <xf numFmtId="0" fontId="34" fillId="0" borderId="0" xfId="909" applyFont="1" applyAlignment="1">
      <alignment horizontal="center" vertical="center"/>
    </xf>
    <xf numFmtId="0" fontId="34" fillId="0" borderId="2" xfId="0" quotePrefix="1" applyFont="1" applyFill="1" applyBorder="1" applyAlignment="1">
      <alignment horizontal="left" vertical="center" wrapText="1"/>
    </xf>
    <xf numFmtId="0" fontId="110" fillId="0" borderId="2" xfId="0" quotePrefix="1" applyFont="1" applyFill="1" applyBorder="1" applyAlignment="1">
      <alignment horizontal="left" vertical="center" wrapText="1"/>
    </xf>
    <xf numFmtId="3" fontId="110" fillId="0" borderId="0" xfId="0" applyNumberFormat="1" applyFont="1" applyBorder="1" applyAlignment="1">
      <alignment horizontal="right"/>
    </xf>
    <xf numFmtId="0" fontId="110" fillId="0" borderId="2" xfId="932" applyFont="1" applyBorder="1" applyAlignment="1">
      <alignment vertical="center" wrapText="1"/>
    </xf>
    <xf numFmtId="231" fontId="110" fillId="0" borderId="0" xfId="909" applyNumberFormat="1" applyFont="1" applyAlignment="1">
      <alignment vertical="center"/>
    </xf>
    <xf numFmtId="0" fontId="110" fillId="0" borderId="2" xfId="929" applyFont="1" applyBorder="1" applyAlignment="1">
      <alignment horizontal="center" vertical="center"/>
    </xf>
    <xf numFmtId="0" fontId="110" fillId="0" borderId="2" xfId="929" applyFont="1" applyBorder="1" applyAlignment="1">
      <alignment vertical="center" wrapText="1"/>
    </xf>
    <xf numFmtId="228" fontId="110" fillId="0" borderId="2" xfId="929" applyNumberFormat="1" applyFont="1" applyBorder="1" applyAlignment="1">
      <alignment horizontal="justify" vertical="center" wrapText="1"/>
    </xf>
    <xf numFmtId="0" fontId="110" fillId="0" borderId="2" xfId="929" applyFont="1" applyBorder="1" applyAlignment="1">
      <alignment horizontal="justify" vertical="center" wrapText="1"/>
    </xf>
    <xf numFmtId="0" fontId="104" fillId="0" borderId="2" xfId="878" quotePrefix="1" applyFont="1" applyFill="1" applyBorder="1" applyAlignment="1">
      <alignment horizontal="center" vertical="center" wrapText="1"/>
    </xf>
    <xf numFmtId="0" fontId="34" fillId="35" borderId="2" xfId="917" quotePrefix="1" applyFont="1" applyFill="1" applyBorder="1" applyAlignment="1">
      <alignment vertical="center" wrapText="1"/>
    </xf>
    <xf numFmtId="0" fontId="34" fillId="35" borderId="2" xfId="917" applyFont="1" applyFill="1" applyBorder="1" applyAlignment="1">
      <alignment horizontal="center" vertical="center" wrapText="1"/>
    </xf>
    <xf numFmtId="0" fontId="34" fillId="35" borderId="2" xfId="917" applyFont="1" applyFill="1" applyBorder="1" applyAlignment="1">
      <alignment vertical="center" wrapText="1"/>
    </xf>
    <xf numFmtId="0" fontId="34" fillId="0" borderId="0" xfId="909" applyFont="1" applyFill="1" applyAlignment="1">
      <alignment vertical="center"/>
    </xf>
    <xf numFmtId="0" fontId="42" fillId="0" borderId="0" xfId="909" applyFont="1" applyFill="1" applyAlignment="1">
      <alignment vertical="center"/>
    </xf>
    <xf numFmtId="0" fontId="104" fillId="0" borderId="0" xfId="909" applyFont="1" applyFill="1" applyAlignment="1">
      <alignment vertical="center"/>
    </xf>
    <xf numFmtId="0" fontId="110" fillId="0" borderId="0" xfId="909" applyFont="1" applyFill="1" applyAlignment="1">
      <alignment vertical="center"/>
    </xf>
    <xf numFmtId="232" fontId="42" fillId="0" borderId="0" xfId="699" applyNumberFormat="1" applyFont="1" applyFill="1" applyBorder="1"/>
    <xf numFmtId="3" fontId="42" fillId="0" borderId="0" xfId="933" applyNumberFormat="1" applyFont="1" applyFill="1" applyBorder="1"/>
    <xf numFmtId="0" fontId="42" fillId="0" borderId="2" xfId="936" applyFont="1" applyBorder="1" applyAlignment="1">
      <alignment horizontal="center" vertical="center"/>
    </xf>
    <xf numFmtId="0" fontId="42" fillId="0" borderId="2" xfId="936" applyFont="1" applyFill="1" applyBorder="1" applyAlignment="1">
      <alignment horizontal="justify" vertical="center" wrapText="1"/>
    </xf>
    <xf numFmtId="0" fontId="42" fillId="0" borderId="2" xfId="936" applyFont="1" applyFill="1" applyBorder="1" applyAlignment="1">
      <alignment horizontal="center" vertical="center"/>
    </xf>
    <xf numFmtId="232" fontId="110" fillId="0" borderId="0" xfId="699" applyNumberFormat="1" applyFont="1" applyFill="1" applyBorder="1"/>
    <xf numFmtId="3" fontId="110" fillId="0" borderId="0" xfId="933" applyNumberFormat="1" applyFont="1" applyFill="1" applyBorder="1"/>
    <xf numFmtId="0" fontId="42" fillId="0" borderId="2" xfId="0" applyFont="1" applyFill="1" applyBorder="1" applyAlignment="1">
      <alignment horizontal="left" vertical="center" wrapText="1"/>
    </xf>
    <xf numFmtId="49" fontId="104" fillId="0" borderId="2" xfId="930" applyNumberFormat="1" applyFont="1" applyFill="1" applyBorder="1" applyAlignment="1">
      <alignment horizontal="justify" vertical="center" wrapText="1"/>
    </xf>
    <xf numFmtId="0" fontId="104" fillId="0" borderId="2" xfId="930" applyFont="1" applyFill="1" applyBorder="1" applyAlignment="1">
      <alignment horizontal="center" vertical="center"/>
    </xf>
    <xf numFmtId="189" fontId="110" fillId="0" borderId="0" xfId="693" applyNumberFormat="1" applyFont="1" applyFill="1" applyBorder="1"/>
    <xf numFmtId="0" fontId="104" fillId="0" borderId="2" xfId="909" quotePrefix="1" applyFont="1" applyFill="1" applyBorder="1" applyAlignment="1">
      <alignment horizontal="center" vertical="center"/>
    </xf>
    <xf numFmtId="49" fontId="104" fillId="0" borderId="2" xfId="909" applyNumberFormat="1" applyFont="1" applyFill="1" applyBorder="1" applyAlignment="1">
      <alignment horizontal="justify" vertical="center" wrapText="1"/>
    </xf>
    <xf numFmtId="0" fontId="104" fillId="0" borderId="2" xfId="909" applyFont="1" applyFill="1" applyBorder="1" applyAlignment="1">
      <alignment horizontal="center" vertical="center"/>
    </xf>
    <xf numFmtId="0" fontId="104" fillId="0" borderId="0" xfId="0" applyFont="1" applyFill="1" applyAlignment="1">
      <alignment horizontal="center" vertical="center" wrapText="1"/>
    </xf>
    <xf numFmtId="3" fontId="104" fillId="0" borderId="0" xfId="0" applyNumberFormat="1" applyFont="1" applyFill="1" applyBorder="1" applyAlignment="1">
      <alignment horizontal="right"/>
    </xf>
    <xf numFmtId="0" fontId="34" fillId="0" borderId="2" xfId="930" applyFont="1" applyBorder="1" applyAlignment="1">
      <alignment horizontal="center" vertical="center" wrapText="1"/>
    </xf>
    <xf numFmtId="0" fontId="34" fillId="0" borderId="2" xfId="931" quotePrefix="1" applyFont="1" applyFill="1" applyBorder="1" applyAlignment="1">
      <alignment horizontal="justify" vertical="center"/>
    </xf>
    <xf numFmtId="241" fontId="42" fillId="0" borderId="2" xfId="637" applyNumberFormat="1" applyFont="1" applyBorder="1" applyAlignment="1">
      <alignment vertical="center"/>
    </xf>
    <xf numFmtId="228" fontId="42" fillId="0" borderId="2" xfId="0" applyNumberFormat="1" applyFont="1" applyFill="1" applyBorder="1" applyAlignment="1">
      <alignment horizontal="center" vertical="center"/>
    </xf>
    <xf numFmtId="4" fontId="34" fillId="0" borderId="2" xfId="909" applyNumberFormat="1" applyFont="1" applyBorder="1" applyAlignment="1">
      <alignment horizontal="center" vertical="center"/>
    </xf>
    <xf numFmtId="1" fontId="42" fillId="0" borderId="2" xfId="909" applyNumberFormat="1" applyFont="1" applyBorder="1" applyAlignment="1">
      <alignment horizontal="center" vertical="center"/>
    </xf>
    <xf numFmtId="2" fontId="34" fillId="0" borderId="2" xfId="0" applyNumberFormat="1" applyFont="1" applyFill="1" applyBorder="1" applyAlignment="1">
      <alignment horizontal="center" vertical="center"/>
    </xf>
    <xf numFmtId="224" fontId="42" fillId="0" borderId="2" xfId="929" applyNumberFormat="1" applyFont="1" applyBorder="1" applyAlignment="1">
      <alignment horizontal="center" vertical="center"/>
    </xf>
    <xf numFmtId="3" fontId="34" fillId="0" borderId="2" xfId="929" applyNumberFormat="1" applyFont="1" applyFill="1" applyBorder="1" applyAlignment="1">
      <alignment horizontal="center" vertical="center"/>
    </xf>
    <xf numFmtId="3" fontId="110" fillId="0" borderId="2" xfId="929" applyNumberFormat="1" applyFont="1" applyFill="1" applyBorder="1" applyAlignment="1">
      <alignment horizontal="center" vertical="center"/>
    </xf>
    <xf numFmtId="3" fontId="34" fillId="0" borderId="2" xfId="0" applyNumberFormat="1" applyFont="1" applyFill="1" applyBorder="1" applyAlignment="1">
      <alignment horizontal="center" vertical="center" wrapText="1"/>
    </xf>
    <xf numFmtId="3" fontId="104" fillId="0" borderId="2" xfId="929" applyNumberFormat="1" applyFont="1" applyFill="1" applyBorder="1" applyAlignment="1">
      <alignment horizontal="center" vertical="center"/>
    </xf>
    <xf numFmtId="189" fontId="110" fillId="0" borderId="2" xfId="699" applyNumberFormat="1" applyFont="1" applyFill="1" applyBorder="1" applyAlignment="1">
      <alignment horizontal="center" vertical="center"/>
    </xf>
    <xf numFmtId="224" fontId="110" fillId="0" borderId="2" xfId="929" applyNumberFormat="1" applyFont="1" applyBorder="1" applyAlignment="1">
      <alignment horizontal="center" vertical="center"/>
    </xf>
    <xf numFmtId="224" fontId="34" fillId="0" borderId="2" xfId="929" applyNumberFormat="1" applyFont="1" applyFill="1" applyBorder="1" applyAlignment="1">
      <alignment horizontal="center" vertical="center"/>
    </xf>
    <xf numFmtId="3" fontId="34" fillId="0" borderId="2" xfId="0" applyNumberFormat="1" applyFont="1" applyFill="1" applyBorder="1" applyAlignment="1">
      <alignment horizontal="center" vertical="center"/>
    </xf>
    <xf numFmtId="3" fontId="42" fillId="0" borderId="2" xfId="930" applyNumberFormat="1" applyFont="1" applyFill="1" applyBorder="1" applyAlignment="1">
      <alignment horizontal="center" vertical="center"/>
    </xf>
    <xf numFmtId="3" fontId="42" fillId="0" borderId="2" xfId="0" applyNumberFormat="1" applyFont="1" applyFill="1" applyBorder="1" applyAlignment="1">
      <alignment horizontal="center" vertical="center"/>
    </xf>
    <xf numFmtId="224" fontId="42" fillId="0" borderId="2" xfId="0" applyNumberFormat="1" applyFont="1" applyFill="1" applyBorder="1" applyAlignment="1">
      <alignment horizontal="center" vertical="center"/>
    </xf>
    <xf numFmtId="228" fontId="104" fillId="0" borderId="2" xfId="0" applyNumberFormat="1" applyFont="1" applyFill="1" applyBorder="1" applyAlignment="1">
      <alignment horizontal="center" vertical="center"/>
    </xf>
    <xf numFmtId="3" fontId="42" fillId="0" borderId="2" xfId="929" applyNumberFormat="1" applyFont="1" applyFill="1" applyBorder="1" applyAlignment="1">
      <alignment horizontal="center" vertical="center"/>
    </xf>
    <xf numFmtId="224" fontId="34" fillId="0" borderId="2" xfId="930" applyNumberFormat="1" applyFont="1" applyFill="1" applyBorder="1" applyAlignment="1">
      <alignment horizontal="center" vertical="center"/>
    </xf>
    <xf numFmtId="0" fontId="34" fillId="0" borderId="2" xfId="0" applyFont="1" applyFill="1" applyBorder="1" applyAlignment="1">
      <alignment horizontal="center" vertical="center"/>
    </xf>
    <xf numFmtId="3" fontId="104" fillId="0" borderId="2" xfId="0" applyNumberFormat="1" applyFont="1" applyFill="1" applyBorder="1" applyAlignment="1">
      <alignment horizontal="center" vertical="center"/>
    </xf>
    <xf numFmtId="4" fontId="34" fillId="0" borderId="2" xfId="930" quotePrefix="1" applyNumberFormat="1" applyFont="1" applyFill="1" applyBorder="1" applyAlignment="1">
      <alignment horizontal="center" vertical="center"/>
    </xf>
    <xf numFmtId="0" fontId="34" fillId="0" borderId="2" xfId="920" applyFont="1" applyFill="1" applyBorder="1" applyAlignment="1">
      <alignment horizontal="center" vertical="center"/>
    </xf>
    <xf numFmtId="224" fontId="42" fillId="0" borderId="2" xfId="930" applyNumberFormat="1" applyFont="1" applyFill="1" applyBorder="1" applyAlignment="1">
      <alignment horizontal="center" vertical="center"/>
    </xf>
    <xf numFmtId="225" fontId="34" fillId="35" borderId="2" xfId="0" applyNumberFormat="1" applyFont="1" applyFill="1" applyBorder="1" applyAlignment="1">
      <alignment horizontal="center" vertical="center" wrapText="1"/>
    </xf>
    <xf numFmtId="0" fontId="34" fillId="35" borderId="2" xfId="0" applyFont="1" applyFill="1" applyBorder="1" applyAlignment="1">
      <alignment horizontal="center" vertical="center" wrapText="1"/>
    </xf>
    <xf numFmtId="3" fontId="34" fillId="35" borderId="2" xfId="678" applyNumberFormat="1" applyFont="1" applyFill="1" applyBorder="1" applyAlignment="1">
      <alignment horizontal="center" vertical="center"/>
    </xf>
    <xf numFmtId="224" fontId="34" fillId="0" borderId="2" xfId="909" applyNumberFormat="1" applyFont="1" applyBorder="1" applyAlignment="1">
      <alignment horizontal="center" vertical="center"/>
    </xf>
    <xf numFmtId="224" fontId="42" fillId="0" borderId="2" xfId="935" applyNumberFormat="1" applyFont="1" applyFill="1" applyBorder="1" applyAlignment="1">
      <alignment horizontal="center" vertical="center"/>
    </xf>
    <xf numFmtId="1" fontId="42" fillId="0" borderId="2" xfId="909" applyNumberFormat="1" applyFont="1" applyFill="1" applyBorder="1" applyAlignment="1">
      <alignment horizontal="center" vertical="center"/>
    </xf>
    <xf numFmtId="1" fontId="42" fillId="0" borderId="2" xfId="936" applyNumberFormat="1" applyFont="1" applyFill="1" applyBorder="1" applyAlignment="1">
      <alignment horizontal="center" vertical="center"/>
    </xf>
    <xf numFmtId="241" fontId="34" fillId="0" borderId="2" xfId="637" applyNumberFormat="1" applyFont="1" applyFill="1" applyBorder="1" applyAlignment="1">
      <alignment horizontal="center" vertical="center"/>
    </xf>
    <xf numFmtId="241" fontId="104" fillId="0" borderId="2" xfId="637" applyNumberFormat="1" applyFont="1" applyFill="1" applyBorder="1" applyAlignment="1">
      <alignment horizontal="center" vertical="center"/>
    </xf>
    <xf numFmtId="4" fontId="34" fillId="0" borderId="2" xfId="929" applyNumberFormat="1" applyFont="1" applyFill="1" applyBorder="1" applyAlignment="1">
      <alignment horizontal="center" vertical="center"/>
    </xf>
    <xf numFmtId="224" fontId="104" fillId="0" borderId="2" xfId="0" applyNumberFormat="1" applyFont="1" applyFill="1" applyBorder="1" applyAlignment="1">
      <alignment horizontal="center" vertical="center"/>
    </xf>
    <xf numFmtId="224" fontId="34" fillId="35" borderId="2" xfId="678" applyNumberFormat="1" applyFont="1" applyFill="1" applyBorder="1" applyAlignment="1">
      <alignment horizontal="center" vertical="center"/>
    </xf>
    <xf numFmtId="241" fontId="42" fillId="0" borderId="2" xfId="637" applyNumberFormat="1" applyFont="1" applyBorder="1" applyAlignment="1">
      <alignment horizontal="center" vertical="center"/>
    </xf>
    <xf numFmtId="241" fontId="34" fillId="0" borderId="2" xfId="637" applyNumberFormat="1" applyFont="1" applyBorder="1" applyAlignment="1">
      <alignment horizontal="center" vertical="center"/>
    </xf>
    <xf numFmtId="241" fontId="104" fillId="0" borderId="2" xfId="637" applyNumberFormat="1" applyFont="1" applyBorder="1" applyAlignment="1">
      <alignment horizontal="center" vertical="center"/>
    </xf>
    <xf numFmtId="4" fontId="42" fillId="0" borderId="2" xfId="930" applyNumberFormat="1" applyFont="1" applyFill="1" applyBorder="1" applyAlignment="1">
      <alignment horizontal="center" vertical="center"/>
    </xf>
    <xf numFmtId="3" fontId="34" fillId="34" borderId="2" xfId="925" applyNumberFormat="1" applyFont="1" applyFill="1" applyBorder="1" applyAlignment="1">
      <alignment horizontal="center" vertical="center"/>
    </xf>
    <xf numFmtId="228" fontId="34" fillId="0" borderId="2" xfId="0" applyNumberFormat="1" applyFont="1" applyFill="1" applyBorder="1" applyAlignment="1">
      <alignment horizontal="center" vertical="center"/>
    </xf>
    <xf numFmtId="230" fontId="34" fillId="0" borderId="0" xfId="909" applyNumberFormat="1" applyFont="1" applyFill="1" applyBorder="1" applyAlignment="1">
      <alignment vertical="center"/>
    </xf>
    <xf numFmtId="0" fontId="104" fillId="0" borderId="2" xfId="930" applyFont="1" applyBorder="1" applyAlignment="1">
      <alignment horizontal="center" vertical="center"/>
    </xf>
    <xf numFmtId="3" fontId="34" fillId="0" borderId="0" xfId="909" applyNumberFormat="1" applyFont="1" applyAlignment="1">
      <alignment vertical="center"/>
    </xf>
    <xf numFmtId="0" fontId="34" fillId="0" borderId="2" xfId="878" applyFont="1" applyFill="1" applyBorder="1" applyAlignment="1">
      <alignment horizontal="justify" vertical="center" wrapText="1"/>
    </xf>
    <xf numFmtId="0" fontId="104" fillId="0" borderId="2" xfId="878" quotePrefix="1" applyFont="1" applyFill="1" applyBorder="1" applyAlignment="1">
      <alignment horizontal="justify" vertical="center" wrapText="1"/>
    </xf>
    <xf numFmtId="0" fontId="104" fillId="0" borderId="2" xfId="878" applyFont="1" applyFill="1" applyBorder="1" applyAlignment="1">
      <alignment horizontal="center" vertical="center" wrapText="1"/>
    </xf>
    <xf numFmtId="4" fontId="34" fillId="0" borderId="2" xfId="930" applyNumberFormat="1" applyFont="1" applyFill="1" applyBorder="1" applyAlignment="1">
      <alignment horizontal="center" vertical="center"/>
    </xf>
    <xf numFmtId="0" fontId="104" fillId="0" borderId="2" xfId="0" quotePrefix="1" applyFont="1" applyFill="1" applyBorder="1" applyAlignment="1">
      <alignment horizontal="left" vertical="center" wrapText="1"/>
    </xf>
    <xf numFmtId="227" fontId="42" fillId="0" borderId="0" xfId="909" applyNumberFormat="1" applyFont="1" applyBorder="1" applyAlignment="1">
      <alignment vertical="center"/>
    </xf>
    <xf numFmtId="242" fontId="42" fillId="0" borderId="0" xfId="909" applyNumberFormat="1" applyFont="1" applyBorder="1" applyAlignment="1">
      <alignment vertical="center"/>
    </xf>
    <xf numFmtId="241" fontId="104" fillId="0" borderId="0" xfId="0" applyNumberFormat="1" applyFont="1" applyFill="1" applyBorder="1" applyAlignment="1">
      <alignment horizontal="center"/>
    </xf>
    <xf numFmtId="0" fontId="42" fillId="0" borderId="2" xfId="0" applyFont="1" applyFill="1" applyBorder="1" applyAlignment="1">
      <alignment horizontal="center" vertical="center"/>
    </xf>
    <xf numFmtId="0" fontId="42" fillId="35" borderId="2" xfId="0" applyFont="1" applyFill="1" applyBorder="1" applyAlignment="1">
      <alignment horizontal="justify" vertical="center" wrapText="1"/>
    </xf>
    <xf numFmtId="0" fontId="42" fillId="35" borderId="2" xfId="0" applyFont="1" applyFill="1" applyBorder="1" applyAlignment="1">
      <alignment horizontal="center" vertical="center"/>
    </xf>
    <xf numFmtId="4" fontId="42" fillId="0" borderId="0" xfId="0" applyNumberFormat="1" applyFont="1" applyBorder="1" applyAlignment="1">
      <alignment horizontal="right"/>
    </xf>
    <xf numFmtId="3" fontId="104" fillId="0" borderId="2" xfId="930" applyNumberFormat="1" applyFont="1" applyBorder="1" applyAlignment="1">
      <alignment horizontal="center" vertical="center" wrapText="1"/>
    </xf>
    <xf numFmtId="4" fontId="42" fillId="0" borderId="2" xfId="935" applyNumberFormat="1" applyFont="1" applyFill="1" applyBorder="1" applyAlignment="1">
      <alignment horizontal="center" vertical="center"/>
    </xf>
    <xf numFmtId="0" fontId="34" fillId="0" borderId="2" xfId="934" applyFont="1" applyFill="1" applyBorder="1" applyAlignment="1">
      <alignment horizontal="center" vertical="center"/>
    </xf>
    <xf numFmtId="3" fontId="34" fillId="0" borderId="2" xfId="934" applyNumberFormat="1" applyFont="1" applyFill="1" applyBorder="1" applyAlignment="1">
      <alignment horizontal="center" vertical="center"/>
    </xf>
    <xf numFmtId="3" fontId="34" fillId="0" borderId="0" xfId="909" applyNumberFormat="1" applyFont="1" applyFill="1" applyAlignment="1">
      <alignment vertical="center"/>
    </xf>
    <xf numFmtId="0" fontId="104" fillId="0" borderId="2" xfId="909" applyFont="1" applyBorder="1" applyAlignment="1">
      <alignment horizontal="center" vertical="center"/>
    </xf>
    <xf numFmtId="0" fontId="34" fillId="0" borderId="2" xfId="934" applyFont="1" applyBorder="1" applyAlignment="1">
      <alignment horizontal="center" vertical="center"/>
    </xf>
    <xf numFmtId="3" fontId="34" fillId="0" borderId="2" xfId="934" applyNumberFormat="1" applyFont="1" applyBorder="1" applyAlignment="1">
      <alignment horizontal="center" vertical="center"/>
    </xf>
    <xf numFmtId="0" fontId="42" fillId="0" borderId="2" xfId="909" applyFont="1" applyFill="1" applyBorder="1" applyAlignment="1">
      <alignment horizontal="center" vertical="center"/>
    </xf>
    <xf numFmtId="0" fontId="42" fillId="0" borderId="2" xfId="934" applyFont="1" applyFill="1" applyBorder="1" applyAlignment="1">
      <alignment horizontal="center" vertical="center"/>
    </xf>
    <xf numFmtId="0" fontId="104" fillId="0" borderId="2" xfId="934" applyFont="1" applyFill="1" applyBorder="1" applyAlignment="1">
      <alignment horizontal="center" vertical="center"/>
    </xf>
    <xf numFmtId="9" fontId="42" fillId="0" borderId="2" xfId="637" applyNumberFormat="1" applyFont="1" applyFill="1" applyBorder="1" applyAlignment="1">
      <alignment horizontal="center" vertical="center"/>
    </xf>
    <xf numFmtId="228" fontId="34" fillId="0" borderId="2" xfId="932" applyNumberFormat="1" applyFont="1" applyBorder="1" applyAlignment="1">
      <alignment horizontal="center" vertical="center"/>
    </xf>
    <xf numFmtId="0" fontId="42" fillId="0" borderId="0" xfId="909" applyFont="1" applyAlignment="1">
      <alignment horizontal="center" vertical="center" wrapText="1"/>
    </xf>
    <xf numFmtId="1" fontId="42" fillId="0" borderId="2" xfId="936" applyNumberFormat="1" applyFont="1" applyBorder="1" applyAlignment="1">
      <alignment horizontal="center" vertical="center"/>
    </xf>
    <xf numFmtId="225" fontId="42" fillId="0" borderId="2" xfId="936" applyNumberFormat="1" applyFont="1" applyBorder="1" applyAlignment="1">
      <alignment horizontal="center" vertical="center"/>
    </xf>
    <xf numFmtId="0" fontId="42" fillId="34" borderId="2" xfId="925" applyFont="1" applyFill="1" applyBorder="1" applyAlignment="1">
      <alignment vertical="center" wrapText="1"/>
    </xf>
    <xf numFmtId="0" fontId="42" fillId="34" borderId="2" xfId="925" applyFont="1" applyFill="1" applyBorder="1" applyAlignment="1">
      <alignment horizontal="center" vertical="center"/>
    </xf>
    <xf numFmtId="0" fontId="104" fillId="0" borderId="2" xfId="0" applyFont="1" applyFill="1" applyBorder="1" applyAlignment="1">
      <alignment horizontal="left" vertical="center" wrapText="1"/>
    </xf>
    <xf numFmtId="1" fontId="34" fillId="0" borderId="2" xfId="0" applyNumberFormat="1" applyFont="1" applyFill="1" applyBorder="1" applyAlignment="1">
      <alignment horizontal="center" vertical="center" wrapText="1"/>
    </xf>
    <xf numFmtId="241" fontId="34" fillId="0" borderId="0" xfId="909" applyNumberFormat="1" applyFont="1" applyFill="1" applyBorder="1" applyAlignment="1">
      <alignment vertical="center"/>
    </xf>
    <xf numFmtId="0" fontId="104" fillId="0" borderId="2" xfId="931" applyFont="1" applyBorder="1" applyAlignment="1">
      <alignment horizontal="center" vertical="center"/>
    </xf>
    <xf numFmtId="0" fontId="104" fillId="0" borderId="2" xfId="931" applyFont="1" applyFill="1" applyBorder="1" applyAlignment="1">
      <alignment horizontal="justify" vertical="center"/>
    </xf>
    <xf numFmtId="229" fontId="104" fillId="0" borderId="0" xfId="909" applyNumberFormat="1" applyFont="1" applyFill="1" applyBorder="1" applyAlignment="1">
      <alignment vertical="center"/>
    </xf>
    <xf numFmtId="227" fontId="104" fillId="0" borderId="0" xfId="0" applyNumberFormat="1" applyFont="1" applyFill="1" applyBorder="1" applyAlignment="1">
      <alignment vertical="center"/>
    </xf>
    <xf numFmtId="3" fontId="104" fillId="0" borderId="2" xfId="930" applyNumberFormat="1" applyFont="1" applyFill="1" applyBorder="1" applyAlignment="1">
      <alignment horizontal="center" vertical="center"/>
    </xf>
    <xf numFmtId="2" fontId="34" fillId="0" borderId="2" xfId="909" applyNumberFormat="1" applyFont="1" applyFill="1" applyBorder="1" applyAlignment="1">
      <alignment horizontal="center" vertical="center"/>
    </xf>
    <xf numFmtId="1" fontId="34" fillId="35" borderId="2" xfId="0" applyNumberFormat="1" applyFont="1" applyFill="1" applyBorder="1" applyAlignment="1">
      <alignment horizontal="center" vertical="center" wrapText="1"/>
    </xf>
    <xf numFmtId="228" fontId="104" fillId="0" borderId="2" xfId="932" applyNumberFormat="1" applyFont="1" applyBorder="1" applyAlignment="1">
      <alignment horizontal="center" vertical="center"/>
    </xf>
    <xf numFmtId="3" fontId="42" fillId="0" borderId="38" xfId="930" applyNumberFormat="1" applyFont="1" applyFill="1" applyBorder="1" applyAlignment="1">
      <alignment horizontal="center" vertical="center" wrapText="1"/>
    </xf>
    <xf numFmtId="3" fontId="104" fillId="0" borderId="0" xfId="909" applyNumberFormat="1" applyFont="1" applyAlignment="1">
      <alignment vertical="center"/>
    </xf>
    <xf numFmtId="241" fontId="110" fillId="0" borderId="2" xfId="637" applyNumberFormat="1" applyFont="1" applyBorder="1" applyAlignment="1">
      <alignment horizontal="center" vertical="center"/>
    </xf>
    <xf numFmtId="10" fontId="34" fillId="0" borderId="2" xfId="637" applyNumberFormat="1" applyFont="1" applyFill="1" applyBorder="1" applyAlignment="1">
      <alignment horizontal="center" vertical="center"/>
    </xf>
    <xf numFmtId="10" fontId="42" fillId="0" borderId="2" xfId="637" applyNumberFormat="1" applyFont="1" applyFill="1" applyBorder="1" applyAlignment="1">
      <alignment horizontal="center" vertical="center"/>
    </xf>
    <xf numFmtId="4" fontId="42" fillId="0" borderId="0" xfId="909" applyNumberFormat="1" applyFont="1" applyAlignment="1">
      <alignment vertical="center"/>
    </xf>
    <xf numFmtId="227" fontId="104" fillId="0" borderId="0" xfId="933" applyNumberFormat="1" applyFont="1" applyFill="1" applyBorder="1"/>
    <xf numFmtId="3" fontId="110" fillId="0" borderId="0" xfId="909" applyNumberFormat="1" applyFont="1" applyBorder="1" applyAlignment="1">
      <alignment vertical="center"/>
    </xf>
    <xf numFmtId="3" fontId="34" fillId="0" borderId="2" xfId="909" applyNumberFormat="1" applyFont="1" applyBorder="1" applyAlignment="1">
      <alignment horizontal="center" vertical="center"/>
    </xf>
    <xf numFmtId="241" fontId="42" fillId="0" borderId="2" xfId="1463" applyNumberFormat="1" applyFont="1" applyBorder="1" applyAlignment="1">
      <alignment vertical="center"/>
    </xf>
    <xf numFmtId="0" fontId="42" fillId="0" borderId="38" xfId="936" applyFont="1" applyBorder="1" applyAlignment="1">
      <alignment horizontal="center" vertical="center"/>
    </xf>
    <xf numFmtId="49" fontId="42" fillId="0" borderId="38" xfId="909" applyNumberFormat="1" applyFont="1" applyFill="1" applyBorder="1" applyAlignment="1">
      <alignment horizontal="justify" vertical="center" wrapText="1"/>
    </xf>
    <xf numFmtId="0" fontId="42" fillId="0" borderId="38" xfId="936" applyFont="1" applyFill="1" applyBorder="1" applyAlignment="1">
      <alignment horizontal="center" vertical="center"/>
    </xf>
    <xf numFmtId="3" fontId="42" fillId="0" borderId="38" xfId="909" applyNumberFormat="1" applyFont="1" applyFill="1" applyBorder="1" applyAlignment="1">
      <alignment horizontal="center" vertical="center"/>
    </xf>
    <xf numFmtId="0" fontId="42" fillId="0" borderId="31" xfId="936" applyFont="1" applyFill="1" applyBorder="1" applyAlignment="1">
      <alignment horizontal="center" vertical="center"/>
    </xf>
    <xf numFmtId="49" fontId="42" fillId="0" borderId="31" xfId="909" applyNumberFormat="1" applyFont="1" applyFill="1" applyBorder="1" applyAlignment="1">
      <alignment horizontal="justify" vertical="center" wrapText="1"/>
    </xf>
    <xf numFmtId="225" fontId="42" fillId="0" borderId="31" xfId="936" applyNumberFormat="1" applyFont="1" applyFill="1" applyBorder="1" applyAlignment="1">
      <alignment horizontal="center" vertical="center"/>
    </xf>
    <xf numFmtId="10" fontId="42" fillId="0" borderId="31" xfId="934" applyNumberFormat="1" applyFont="1" applyFill="1" applyBorder="1" applyAlignment="1">
      <alignment horizontal="center" vertical="center"/>
    </xf>
    <xf numFmtId="241" fontId="42" fillId="0" borderId="31" xfId="637" applyNumberFormat="1" applyFont="1" applyFill="1" applyBorder="1" applyAlignment="1">
      <alignment horizontal="center" vertical="center"/>
    </xf>
    <xf numFmtId="10" fontId="42" fillId="0" borderId="2" xfId="637" applyNumberFormat="1" applyFont="1" applyBorder="1" applyAlignment="1">
      <alignment horizontal="center" vertical="center"/>
    </xf>
    <xf numFmtId="10" fontId="42" fillId="0" borderId="31" xfId="637" applyNumberFormat="1" applyFont="1" applyBorder="1" applyAlignment="1">
      <alignment horizontal="center" vertical="center"/>
    </xf>
    <xf numFmtId="9" fontId="34" fillId="0" borderId="2" xfId="637" applyNumberFormat="1" applyFont="1" applyBorder="1" applyAlignment="1">
      <alignment horizontal="center" vertical="center"/>
    </xf>
    <xf numFmtId="241" fontId="42" fillId="0" borderId="2" xfId="637" applyNumberFormat="1" applyFont="1" applyFill="1" applyBorder="1" applyAlignment="1">
      <alignment horizontal="center" vertical="center"/>
    </xf>
    <xf numFmtId="3" fontId="34" fillId="0" borderId="2" xfId="930" applyNumberFormat="1" applyFont="1" applyFill="1" applyBorder="1" applyAlignment="1">
      <alignment horizontal="center" vertical="center"/>
    </xf>
    <xf numFmtId="3" fontId="104" fillId="0" borderId="2" xfId="0" applyNumberFormat="1" applyFont="1" applyFill="1" applyBorder="1" applyAlignment="1">
      <alignment horizontal="center" vertical="center" wrapText="1"/>
    </xf>
    <xf numFmtId="9" fontId="42" fillId="0" borderId="2" xfId="934" applyNumberFormat="1" applyFont="1" applyFill="1" applyBorder="1" applyAlignment="1">
      <alignment horizontal="center" vertical="center"/>
    </xf>
    <xf numFmtId="10" fontId="42" fillId="0" borderId="2" xfId="934" applyNumberFormat="1" applyFont="1" applyFill="1" applyBorder="1" applyAlignment="1">
      <alignment horizontal="center" vertical="center"/>
    </xf>
    <xf numFmtId="224" fontId="42" fillId="0" borderId="2" xfId="929" applyNumberFormat="1" applyFont="1" applyFill="1" applyBorder="1" applyAlignment="1">
      <alignment horizontal="center" vertical="center"/>
    </xf>
    <xf numFmtId="3" fontId="34" fillId="0" borderId="2" xfId="1461" applyNumberFormat="1" applyFont="1" applyFill="1" applyBorder="1" applyAlignment="1">
      <alignment horizontal="center" vertical="center" wrapText="1"/>
    </xf>
    <xf numFmtId="224" fontId="34" fillId="0" borderId="2" xfId="0" applyNumberFormat="1" applyFont="1" applyFill="1" applyBorder="1" applyAlignment="1">
      <alignment horizontal="center" vertical="center" wrapText="1"/>
    </xf>
    <xf numFmtId="224" fontId="104" fillId="0" borderId="2" xfId="0" applyNumberFormat="1" applyFont="1" applyFill="1" applyBorder="1" applyAlignment="1">
      <alignment horizontal="center" vertical="center" wrapText="1"/>
    </xf>
    <xf numFmtId="4" fontId="127" fillId="0" borderId="35" xfId="0" applyNumberFormat="1" applyFont="1" applyFill="1" applyBorder="1" applyAlignment="1">
      <alignment horizontal="center" vertical="center" wrapText="1"/>
    </xf>
    <xf numFmtId="241" fontId="42" fillId="0" borderId="38" xfId="637" applyNumberFormat="1" applyFont="1" applyBorder="1" applyAlignment="1">
      <alignment horizontal="center" vertical="center"/>
    </xf>
    <xf numFmtId="10" fontId="42" fillId="0" borderId="38" xfId="637" applyNumberFormat="1" applyFont="1" applyBorder="1" applyAlignment="1">
      <alignment horizontal="center" vertical="center"/>
    </xf>
    <xf numFmtId="3" fontId="34" fillId="0" borderId="2" xfId="1462" applyNumberFormat="1" applyFont="1" applyFill="1" applyBorder="1" applyAlignment="1">
      <alignment horizontal="center" vertical="center" wrapText="1"/>
    </xf>
    <xf numFmtId="4" fontId="42" fillId="0" borderId="2" xfId="0" applyNumberFormat="1" applyFont="1" applyFill="1" applyBorder="1" applyAlignment="1">
      <alignment horizontal="center" vertical="center"/>
    </xf>
    <xf numFmtId="224" fontId="34" fillId="0" borderId="2" xfId="930" quotePrefix="1" applyNumberFormat="1" applyFont="1" applyFill="1" applyBorder="1" applyAlignment="1">
      <alignment horizontal="center" vertical="center"/>
    </xf>
    <xf numFmtId="225" fontId="42" fillId="0" borderId="2" xfId="909" applyNumberFormat="1" applyFont="1" applyFill="1" applyBorder="1" applyAlignment="1">
      <alignment horizontal="center" vertical="center"/>
    </xf>
    <xf numFmtId="241" fontId="42" fillId="0" borderId="2" xfId="1463" applyNumberFormat="1" applyFont="1" applyFill="1" applyBorder="1" applyAlignment="1">
      <alignment horizontal="center" vertical="center"/>
    </xf>
    <xf numFmtId="243" fontId="42" fillId="0" borderId="2" xfId="637" applyNumberFormat="1" applyFont="1" applyFill="1" applyBorder="1" applyAlignment="1">
      <alignment horizontal="center" vertical="center"/>
    </xf>
    <xf numFmtId="227" fontId="110" fillId="0" borderId="0" xfId="909" applyNumberFormat="1" applyFont="1" applyBorder="1" applyAlignment="1">
      <alignment vertical="center"/>
    </xf>
    <xf numFmtId="0" fontId="42" fillId="0" borderId="4" xfId="909" applyFont="1" applyBorder="1" applyAlignment="1">
      <alignment horizontal="center" vertical="center" wrapText="1"/>
    </xf>
    <xf numFmtId="0" fontId="42" fillId="0" borderId="32" xfId="909" applyFont="1" applyBorder="1" applyAlignment="1">
      <alignment horizontal="center" vertical="center" wrapText="1"/>
    </xf>
    <xf numFmtId="10" fontId="42" fillId="0" borderId="39" xfId="934" applyNumberFormat="1" applyFont="1" applyFill="1" applyBorder="1" applyAlignment="1">
      <alignment horizontal="center" vertical="center"/>
    </xf>
    <xf numFmtId="0" fontId="104" fillId="0" borderId="33" xfId="909" applyFont="1" applyBorder="1" applyAlignment="1">
      <alignment horizontal="center" vertical="center" wrapText="1"/>
    </xf>
    <xf numFmtId="0" fontId="104" fillId="0" borderId="17" xfId="909" applyFont="1" applyBorder="1" applyAlignment="1">
      <alignment horizontal="center" vertical="center" wrapText="1"/>
    </xf>
    <xf numFmtId="0" fontId="104" fillId="0" borderId="0" xfId="909" applyFont="1" applyAlignment="1">
      <alignment vertical="center" wrapText="1"/>
    </xf>
    <xf numFmtId="4" fontId="127" fillId="0" borderId="39" xfId="0" applyNumberFormat="1" applyFont="1" applyFill="1" applyBorder="1" applyAlignment="1">
      <alignment vertical="center" wrapText="1"/>
    </xf>
    <xf numFmtId="241" fontId="42" fillId="0" borderId="35" xfId="637" applyNumberFormat="1" applyFont="1" applyFill="1" applyBorder="1" applyAlignment="1">
      <alignment vertical="center" wrapText="1"/>
    </xf>
    <xf numFmtId="241" fontId="42" fillId="0" borderId="36" xfId="637" applyNumberFormat="1" applyFont="1" applyFill="1" applyBorder="1" applyAlignment="1">
      <alignment vertical="center" wrapText="1"/>
    </xf>
    <xf numFmtId="241" fontId="42" fillId="0" borderId="37" xfId="637" applyNumberFormat="1" applyFont="1" applyFill="1" applyBorder="1" applyAlignment="1">
      <alignment vertical="center" wrapText="1"/>
    </xf>
    <xf numFmtId="4" fontId="34" fillId="0" borderId="2" xfId="930" quotePrefix="1" applyNumberFormat="1" applyFont="1" applyFill="1" applyBorder="1" applyAlignment="1">
      <alignment horizontal="center" vertical="center" wrapText="1"/>
    </xf>
    <xf numFmtId="3" fontId="42" fillId="0" borderId="2" xfId="935" applyNumberFormat="1" applyFont="1" applyFill="1" applyBorder="1" applyAlignment="1">
      <alignment horizontal="center" vertical="center"/>
    </xf>
    <xf numFmtId="241" fontId="42" fillId="0" borderId="43" xfId="637" applyNumberFormat="1" applyFont="1" applyFill="1" applyBorder="1" applyAlignment="1">
      <alignment vertical="center" wrapText="1"/>
    </xf>
    <xf numFmtId="10" fontId="42" fillId="0" borderId="31" xfId="637" applyNumberFormat="1" applyFont="1" applyFill="1" applyBorder="1" applyAlignment="1">
      <alignment horizontal="center" vertical="center"/>
    </xf>
    <xf numFmtId="0" fontId="42" fillId="0" borderId="41" xfId="909" applyFont="1" applyFill="1" applyBorder="1" applyAlignment="1">
      <alignment horizontal="center" vertical="center" wrapText="1"/>
    </xf>
    <xf numFmtId="0" fontId="104" fillId="0" borderId="17" xfId="909" applyFont="1" applyFill="1" applyBorder="1" applyAlignment="1">
      <alignment horizontal="center" vertical="center" wrapText="1"/>
    </xf>
    <xf numFmtId="0" fontId="42" fillId="0" borderId="20" xfId="909" applyFont="1" applyFill="1" applyBorder="1" applyAlignment="1">
      <alignment horizontal="center" vertical="center" wrapText="1"/>
    </xf>
    <xf numFmtId="3" fontId="34" fillId="0" borderId="2" xfId="925" applyNumberFormat="1" applyFont="1" applyFill="1" applyBorder="1" applyAlignment="1">
      <alignment horizontal="center" vertical="center"/>
    </xf>
    <xf numFmtId="0" fontId="104" fillId="0" borderId="2" xfId="929" applyFont="1" applyBorder="1" applyAlignment="1">
      <alignment vertical="center" wrapText="1"/>
    </xf>
    <xf numFmtId="4" fontId="34" fillId="0" borderId="2" xfId="909" applyNumberFormat="1" applyFont="1" applyFill="1" applyBorder="1" applyAlignment="1">
      <alignment horizontal="center" vertical="center"/>
    </xf>
    <xf numFmtId="224" fontId="34" fillId="0" borderId="2" xfId="909" applyNumberFormat="1" applyFont="1" applyFill="1" applyBorder="1" applyAlignment="1">
      <alignment horizontal="center" vertical="center"/>
    </xf>
    <xf numFmtId="3" fontId="42" fillId="0" borderId="2" xfId="0" applyNumberFormat="1" applyFont="1" applyFill="1" applyBorder="1" applyAlignment="1">
      <alignment horizontal="center" vertical="center" wrapText="1"/>
    </xf>
    <xf numFmtId="3" fontId="42" fillId="0" borderId="40" xfId="0" applyNumberFormat="1" applyFont="1" applyFill="1" applyBorder="1" applyAlignment="1">
      <alignment horizontal="center" vertical="center" wrapText="1"/>
    </xf>
    <xf numFmtId="4" fontId="127" fillId="0" borderId="2" xfId="0" applyNumberFormat="1" applyFont="1" applyFill="1" applyBorder="1" applyAlignment="1">
      <alignment vertical="center" wrapText="1"/>
    </xf>
    <xf numFmtId="10" fontId="104" fillId="0" borderId="2" xfId="637" applyNumberFormat="1" applyFont="1" applyFill="1" applyBorder="1" applyAlignment="1">
      <alignment horizontal="center" vertical="center"/>
    </xf>
    <xf numFmtId="10" fontId="110" fillId="0" borderId="2" xfId="637" applyNumberFormat="1" applyFont="1" applyFill="1" applyBorder="1" applyAlignment="1">
      <alignment horizontal="center" vertical="center"/>
    </xf>
    <xf numFmtId="225" fontId="42" fillId="0" borderId="2" xfId="936" applyNumberFormat="1" applyFont="1" applyFill="1" applyBorder="1" applyAlignment="1">
      <alignment horizontal="center" vertical="center"/>
    </xf>
    <xf numFmtId="0" fontId="42" fillId="0" borderId="24" xfId="909" applyFont="1" applyBorder="1" applyAlignment="1">
      <alignment vertical="center" wrapText="1"/>
    </xf>
    <xf numFmtId="0" fontId="42" fillId="0" borderId="4" xfId="909" applyFont="1" applyBorder="1" applyAlignment="1">
      <alignment vertical="center" wrapText="1"/>
    </xf>
    <xf numFmtId="225" fontId="42" fillId="34" borderId="2" xfId="925" applyNumberFormat="1" applyFont="1" applyFill="1" applyBorder="1" applyAlignment="1">
      <alignment horizontal="center" vertical="center"/>
    </xf>
    <xf numFmtId="3" fontId="34" fillId="0" borderId="2" xfId="929" applyNumberFormat="1" applyFont="1" applyFill="1" applyBorder="1" applyAlignment="1">
      <alignment horizontal="center" vertical="center" wrapText="1"/>
    </xf>
    <xf numFmtId="0" fontId="104" fillId="0" borderId="2" xfId="932" applyFont="1" applyBorder="1" applyAlignment="1">
      <alignment vertical="center" wrapText="1"/>
    </xf>
    <xf numFmtId="4" fontId="42" fillId="0" borderId="2" xfId="929" applyNumberFormat="1" applyFont="1" applyFill="1" applyBorder="1" applyAlignment="1">
      <alignment horizontal="center" vertical="center"/>
    </xf>
    <xf numFmtId="3" fontId="34" fillId="0" borderId="45" xfId="909" applyNumberFormat="1" applyFont="1" applyBorder="1" applyAlignment="1">
      <alignment vertical="center" wrapText="1"/>
    </xf>
    <xf numFmtId="0" fontId="42" fillId="0" borderId="27" xfId="934" applyFont="1" applyFill="1" applyBorder="1" applyAlignment="1">
      <alignment vertical="center" wrapText="1"/>
    </xf>
    <xf numFmtId="9" fontId="104" fillId="0" borderId="2" xfId="637" applyNumberFormat="1" applyFont="1" applyFill="1" applyBorder="1" applyAlignment="1">
      <alignment horizontal="center" vertical="center"/>
    </xf>
    <xf numFmtId="224" fontId="104" fillId="0" borderId="2" xfId="929" applyNumberFormat="1" applyFont="1" applyFill="1" applyBorder="1" applyAlignment="1">
      <alignment horizontal="center" vertical="center"/>
    </xf>
    <xf numFmtId="224" fontId="42" fillId="34" borderId="2" xfId="678" applyNumberFormat="1" applyFont="1" applyFill="1" applyBorder="1" applyAlignment="1">
      <alignment horizontal="center" vertical="center" wrapText="1"/>
    </xf>
    <xf numFmtId="3" fontId="42" fillId="0" borderId="2" xfId="909" applyNumberFormat="1" applyFont="1" applyFill="1" applyBorder="1" applyAlignment="1">
      <alignment horizontal="center" vertical="center"/>
    </xf>
    <xf numFmtId="0" fontId="42" fillId="0" borderId="2" xfId="934" applyFont="1" applyFill="1" applyBorder="1" applyAlignment="1">
      <alignment horizontal="center" vertical="center" wrapText="1"/>
    </xf>
    <xf numFmtId="3" fontId="128" fillId="0" borderId="2" xfId="929" applyNumberFormat="1" applyFont="1" applyFill="1" applyBorder="1" applyAlignment="1">
      <alignment horizontal="center" vertical="center"/>
    </xf>
    <xf numFmtId="4" fontId="129" fillId="34" borderId="2" xfId="925" applyNumberFormat="1" applyFont="1" applyFill="1" applyBorder="1" applyAlignment="1">
      <alignment horizontal="center" vertical="center"/>
    </xf>
    <xf numFmtId="3" fontId="129" fillId="34" borderId="2" xfId="925" applyNumberFormat="1" applyFont="1" applyFill="1" applyBorder="1" applyAlignment="1">
      <alignment horizontal="center" vertical="center"/>
    </xf>
    <xf numFmtId="3" fontId="129" fillId="0" borderId="2" xfId="925" applyNumberFormat="1" applyFont="1" applyFill="1" applyBorder="1" applyAlignment="1">
      <alignment horizontal="center" vertical="center"/>
    </xf>
    <xf numFmtId="4" fontId="129" fillId="0" borderId="2" xfId="925" applyNumberFormat="1" applyFont="1" applyFill="1" applyBorder="1" applyAlignment="1">
      <alignment horizontal="center" vertical="center"/>
    </xf>
    <xf numFmtId="2" fontId="128" fillId="0" borderId="2" xfId="909" applyNumberFormat="1" applyFont="1" applyBorder="1" applyAlignment="1">
      <alignment horizontal="center" vertical="center" wrapText="1"/>
    </xf>
    <xf numFmtId="10" fontId="129" fillId="0" borderId="2" xfId="637" applyNumberFormat="1" applyFont="1" applyFill="1" applyBorder="1" applyAlignment="1">
      <alignment horizontal="center" vertical="center"/>
    </xf>
    <xf numFmtId="4" fontId="128" fillId="34" borderId="2" xfId="925" applyNumberFormat="1" applyFont="1" applyFill="1" applyBorder="1" applyAlignment="1">
      <alignment horizontal="center" vertical="center"/>
    </xf>
    <xf numFmtId="3" fontId="128" fillId="34" borderId="2" xfId="925" applyNumberFormat="1" applyFont="1" applyFill="1" applyBorder="1" applyAlignment="1">
      <alignment horizontal="center" vertical="center"/>
    </xf>
    <xf numFmtId="3" fontId="128" fillId="0" borderId="2" xfId="678" applyNumberFormat="1" applyFont="1" applyFill="1" applyBorder="1" applyAlignment="1">
      <alignment horizontal="center" vertical="center" wrapText="1"/>
    </xf>
    <xf numFmtId="4" fontId="128" fillId="34" borderId="2" xfId="678" applyNumberFormat="1" applyFont="1" applyFill="1" applyBorder="1" applyAlignment="1">
      <alignment horizontal="center" vertical="center" wrapText="1"/>
    </xf>
    <xf numFmtId="4" fontId="128" fillId="34" borderId="2" xfId="925" applyNumberFormat="1" applyFont="1" applyFill="1" applyBorder="1" applyAlignment="1">
      <alignment horizontal="center" vertical="center" wrapText="1"/>
    </xf>
    <xf numFmtId="10" fontId="128" fillId="0" borderId="2" xfId="637" applyNumberFormat="1" applyFont="1" applyFill="1" applyBorder="1" applyAlignment="1">
      <alignment horizontal="center" vertical="center"/>
    </xf>
    <xf numFmtId="228" fontId="129" fillId="0" borderId="2" xfId="0" applyNumberFormat="1" applyFont="1" applyFill="1" applyBorder="1" applyAlignment="1">
      <alignment horizontal="center" vertical="center"/>
    </xf>
    <xf numFmtId="4" fontId="128" fillId="0" borderId="2" xfId="0" applyNumberFormat="1" applyFont="1" applyFill="1" applyBorder="1" applyAlignment="1">
      <alignment horizontal="center" vertical="center"/>
    </xf>
    <xf numFmtId="228" fontId="128" fillId="0" borderId="2" xfId="0" applyNumberFormat="1" applyFont="1" applyFill="1" applyBorder="1" applyAlignment="1">
      <alignment horizontal="center" vertical="center"/>
    </xf>
    <xf numFmtId="229" fontId="129" fillId="0" borderId="2" xfId="0" applyNumberFormat="1" applyFont="1" applyFill="1" applyBorder="1" applyAlignment="1">
      <alignment horizontal="center" vertical="center"/>
    </xf>
    <xf numFmtId="230" fontId="129" fillId="0" borderId="2" xfId="0" applyNumberFormat="1" applyFont="1" applyFill="1" applyBorder="1" applyAlignment="1">
      <alignment horizontal="center" vertical="center"/>
    </xf>
    <xf numFmtId="4" fontId="129" fillId="0" borderId="2" xfId="909" applyNumberFormat="1" applyFont="1" applyBorder="1" applyAlignment="1">
      <alignment horizontal="center" vertical="center"/>
    </xf>
    <xf numFmtId="4" fontId="129" fillId="0" borderId="2" xfId="909" applyNumberFormat="1" applyFont="1" applyFill="1" applyBorder="1" applyAlignment="1">
      <alignment horizontal="center" vertical="center"/>
    </xf>
    <xf numFmtId="224" fontId="129" fillId="34" borderId="2" xfId="925" applyNumberFormat="1" applyFont="1" applyFill="1" applyBorder="1" applyAlignment="1">
      <alignment horizontal="center" vertical="center"/>
    </xf>
    <xf numFmtId="4" fontId="129" fillId="34" borderId="2" xfId="925" applyNumberFormat="1" applyFont="1" applyFill="1" applyBorder="1" applyAlignment="1">
      <alignment horizontal="center" vertical="center" wrapText="1"/>
    </xf>
    <xf numFmtId="1" fontId="129" fillId="0" borderId="2" xfId="909" applyNumberFormat="1" applyFont="1" applyBorder="1" applyAlignment="1">
      <alignment horizontal="center" vertical="center"/>
    </xf>
    <xf numFmtId="1" fontId="129" fillId="0" borderId="2" xfId="909" applyNumberFormat="1" applyFont="1" applyFill="1" applyBorder="1" applyAlignment="1">
      <alignment horizontal="center" vertical="center"/>
    </xf>
    <xf numFmtId="241" fontId="128" fillId="0" borderId="2" xfId="637" applyNumberFormat="1" applyFont="1" applyFill="1" applyBorder="1" applyAlignment="1">
      <alignment horizontal="center" vertical="center"/>
    </xf>
    <xf numFmtId="2" fontId="128" fillId="0" borderId="2" xfId="0" applyNumberFormat="1" applyFont="1" applyFill="1" applyBorder="1" applyAlignment="1">
      <alignment horizontal="center" vertical="center"/>
    </xf>
    <xf numFmtId="241" fontId="129" fillId="0" borderId="42" xfId="637" applyNumberFormat="1" applyFont="1" applyFill="1" applyBorder="1" applyAlignment="1">
      <alignment vertical="center" wrapText="1"/>
    </xf>
    <xf numFmtId="228" fontId="130" fillId="0" borderId="2" xfId="0" applyNumberFormat="1" applyFont="1" applyFill="1" applyBorder="1" applyAlignment="1">
      <alignment horizontal="center" vertical="center"/>
    </xf>
    <xf numFmtId="224" fontId="128" fillId="0" borderId="2" xfId="930" applyNumberFormat="1" applyFont="1" applyFill="1" applyBorder="1" applyAlignment="1">
      <alignment horizontal="center" vertical="center"/>
    </xf>
    <xf numFmtId="3" fontId="128" fillId="0" borderId="2" xfId="930" applyNumberFormat="1" applyFont="1" applyFill="1" applyBorder="1" applyAlignment="1">
      <alignment horizontal="center" vertical="center"/>
    </xf>
    <xf numFmtId="3" fontId="130" fillId="0" borderId="2" xfId="929" applyNumberFormat="1" applyFont="1" applyFill="1" applyBorder="1" applyAlignment="1">
      <alignment horizontal="center" vertical="center"/>
    </xf>
    <xf numFmtId="4" fontId="129" fillId="0" borderId="2" xfId="935" applyNumberFormat="1" applyFont="1" applyFill="1" applyBorder="1" applyAlignment="1">
      <alignment horizontal="center" vertical="center"/>
    </xf>
    <xf numFmtId="3" fontId="129" fillId="0" borderId="2" xfId="930" applyNumberFormat="1" applyFont="1" applyFill="1" applyBorder="1" applyAlignment="1">
      <alignment horizontal="center" vertical="center"/>
    </xf>
    <xf numFmtId="3" fontId="129" fillId="0" borderId="2" xfId="929" applyNumberFormat="1" applyFont="1" applyFill="1" applyBorder="1" applyAlignment="1">
      <alignment horizontal="center" vertical="center"/>
    </xf>
    <xf numFmtId="2" fontId="128" fillId="35" borderId="2" xfId="0" applyNumberFormat="1" applyFont="1" applyFill="1" applyBorder="1" applyAlignment="1">
      <alignment horizontal="center" vertical="center" wrapText="1"/>
    </xf>
    <xf numFmtId="224" fontId="128" fillId="35" borderId="2" xfId="678" applyNumberFormat="1" applyFont="1" applyFill="1" applyBorder="1" applyAlignment="1">
      <alignment horizontal="center" vertical="center"/>
    </xf>
    <xf numFmtId="4" fontId="128" fillId="0" borderId="2" xfId="930" applyNumberFormat="1" applyFont="1" applyFill="1" applyBorder="1" applyAlignment="1">
      <alignment horizontal="center" vertical="center"/>
    </xf>
    <xf numFmtId="4" fontId="128" fillId="0" borderId="2" xfId="930" quotePrefix="1" applyNumberFormat="1" applyFont="1" applyFill="1" applyBorder="1" applyAlignment="1">
      <alignment horizontal="center" vertical="center"/>
    </xf>
    <xf numFmtId="224" fontId="130" fillId="0" borderId="2" xfId="929" applyNumberFormat="1" applyFont="1" applyFill="1" applyBorder="1" applyAlignment="1">
      <alignment horizontal="center" vertical="center"/>
    </xf>
    <xf numFmtId="3" fontId="42" fillId="0" borderId="38" xfId="0" applyNumberFormat="1" applyFont="1" applyFill="1" applyBorder="1" applyAlignment="1">
      <alignment horizontal="center" vertical="center" wrapText="1"/>
    </xf>
    <xf numFmtId="3" fontId="42" fillId="0" borderId="17" xfId="0" applyNumberFormat="1" applyFont="1" applyFill="1" applyBorder="1" applyAlignment="1">
      <alignment horizontal="center" vertical="center" wrapText="1"/>
    </xf>
    <xf numFmtId="3" fontId="42" fillId="0" borderId="27" xfId="0" applyNumberFormat="1" applyFont="1" applyFill="1" applyBorder="1" applyAlignment="1">
      <alignment horizontal="center" vertical="center" wrapText="1"/>
    </xf>
    <xf numFmtId="0" fontId="118" fillId="0" borderId="0" xfId="909" applyFont="1" applyAlignment="1">
      <alignment horizontal="center" vertical="center" wrapText="1"/>
    </xf>
    <xf numFmtId="0" fontId="42" fillId="0" borderId="4" xfId="909" applyFont="1" applyBorder="1" applyAlignment="1">
      <alignment horizontal="center" vertical="center" wrapText="1"/>
    </xf>
    <xf numFmtId="0" fontId="42" fillId="0" borderId="33" xfId="909" applyFont="1" applyBorder="1" applyAlignment="1">
      <alignment horizontal="center" vertical="center" wrapText="1"/>
    </xf>
    <xf numFmtId="0" fontId="42" fillId="0" borderId="32" xfId="909" applyFont="1" applyBorder="1" applyAlignment="1">
      <alignment horizontal="center" vertical="center" wrapText="1"/>
    </xf>
    <xf numFmtId="0" fontId="42" fillId="0" borderId="24" xfId="909" applyFont="1" applyBorder="1" applyAlignment="1">
      <alignment horizontal="center" vertical="center" wrapText="1"/>
    </xf>
    <xf numFmtId="0" fontId="42" fillId="0" borderId="12" xfId="909" applyFont="1" applyBorder="1" applyAlignment="1">
      <alignment horizontal="center" vertical="center" wrapText="1"/>
    </xf>
    <xf numFmtId="0" fontId="42" fillId="0" borderId="34" xfId="909" applyFont="1" applyBorder="1" applyAlignment="1">
      <alignment horizontal="center" vertical="center" wrapText="1"/>
    </xf>
    <xf numFmtId="0" fontId="42" fillId="0" borderId="4" xfId="909" applyFont="1" applyFill="1" applyBorder="1" applyAlignment="1">
      <alignment horizontal="center" vertical="center" wrapText="1"/>
    </xf>
    <xf numFmtId="0" fontId="42" fillId="0" borderId="44" xfId="909" applyFont="1" applyBorder="1" applyAlignment="1">
      <alignment horizontal="center" vertical="center" wrapText="1"/>
    </xf>
    <xf numFmtId="0" fontId="42" fillId="0" borderId="41" xfId="909" applyFont="1" applyBorder="1" applyAlignment="1">
      <alignment horizontal="center" vertical="center" wrapText="1"/>
    </xf>
  </cellXfs>
  <cellStyles count="1472">
    <cellStyle name="#.##0" xfId="1"/>
    <cellStyle name="." xfId="2"/>
    <cellStyle name="._Bao cao tinh hinh thuc hien KH 2009 den 31-01-10" xfId="3"/>
    <cellStyle name="._Book1" xfId="4"/>
    <cellStyle name="._Tong hop theo doi von TPCP (BC)" xfId="5"/>
    <cellStyle name="??" xfId="6"/>
    <cellStyle name="?? [0.00]_ Att. 1- Cover" xfId="7"/>
    <cellStyle name="?? [0]" xfId="8"/>
    <cellStyle name="?? [0] 2" xfId="9"/>
    <cellStyle name="?? 2" xfId="10"/>
    <cellStyle name="?? 3" xfId="11"/>
    <cellStyle name="?? 4" xfId="12"/>
    <cellStyle name="???? [0.00]_PRODUCT DETAIL Q1" xfId="13"/>
    <cellStyle name="????_PRODUCT DETAIL Q1" xfId="14"/>
    <cellStyle name="???[0]_00Q3902REV.1" xfId="15"/>
    <cellStyle name="???_00Q3902REV.1" xfId="16"/>
    <cellStyle name="??[0]_BRE" xfId="17"/>
    <cellStyle name="??_ Att. 1- Cover" xfId="18"/>
    <cellStyle name="W_STDFOR" xfId="19"/>
    <cellStyle name="1" xfId="20"/>
    <cellStyle name="1 2" xfId="21"/>
    <cellStyle name="1_1 Bieu 6 thang nam 2011" xfId="22"/>
    <cellStyle name="1_1 Bieu 6 thang nam 2011_KH 2013_KKT_Phuluc(sửa lần cuối)" xfId="23"/>
    <cellStyle name="1_17 bieu (hung cap nhap)" xfId="24"/>
    <cellStyle name="1_17 bieu (hung cap nhap)_KH 2013_KKT_Phuluc(sửa lần cuối)" xfId="25"/>
    <cellStyle name="1_2008_OANH_LUC_TAN" xfId="26"/>
    <cellStyle name="1_Bao cao doan cong tac cua Bo thang 4-2010" xfId="27"/>
    <cellStyle name="1_Bao cao giai ngan von dau tu nam 2009 (theo doi)" xfId="28"/>
    <cellStyle name="1_Bao cao giai ngan von dau tu nam 2009 (theo doi)_Bao cao doan cong tac cua Bo thang 4-2010" xfId="29"/>
    <cellStyle name="1_Bao cao giai ngan von dau tu nam 2009 (theo doi)_Bao cao tinh hinh thuc hien KH 2009 den 31-01-10" xfId="30"/>
    <cellStyle name="1_Bao cao giai ngan von dau tu nam 2009 (theo doi)_Bao cao tinh hinh thuc hien KH 2009 den 31-01-10_KH 2013_KKT_Phuluc(sửa lần cuối)" xfId="31"/>
    <cellStyle name="1_Bao cao giai ngan von dau tu nam 2009 (theo doi)_Book1" xfId="32"/>
    <cellStyle name="1_Bao cao giai ngan von dau tu nam 2009 (theo doi)_DK bo tri lai (chinh thuc)" xfId="33"/>
    <cellStyle name="1_Bao cao giai ngan von dau tu nam 2009 (theo doi)_Ke hoach 2009 (theo doi) -1" xfId="34"/>
    <cellStyle name="1_Bao cao giai ngan von dau tu nam 2009 (theo doi)_Ke hoach 2009 (theo doi) -1_Bao cao tinh hinh thuc hien KH 2009 den 31-01-10" xfId="35"/>
    <cellStyle name="1_Bao cao giai ngan von dau tu nam 2009 (theo doi)_Ke hoach 2009 (theo doi) -1_Bao cao tinh hinh thuc hien KH 2009 den 31-01-10_KH 2013_KKT_Phuluc(sửa lần cuối)" xfId="36"/>
    <cellStyle name="1_Bao cao giai ngan von dau tu nam 2009 (theo doi)_Ke hoach 2009 (theo doi) -1_Book1" xfId="37"/>
    <cellStyle name="1_Bao cao giai ngan von dau tu nam 2009 (theo doi)_Ke hoach 2009 (theo doi) -1_Tong hop theo doi von TPCP (BC)" xfId="38"/>
    <cellStyle name="1_Bao cao giai ngan von dau tu nam 2009 (theo doi)_Ke hoach 2010 (theo doi)" xfId="39"/>
    <cellStyle name="1_Bao cao giai ngan von dau tu nam 2009 (theo doi)_Tong hop theo doi von TPCP (BC)" xfId="40"/>
    <cellStyle name="1_Bao cao KP tu chu" xfId="41"/>
    <cellStyle name="1_Bao cao KP tu chu_Bao cao tinh hinh thuc hien KH 2009 den 31-01-10" xfId="42"/>
    <cellStyle name="1_Bao cao tinh hinh thuc hien KH 2009 den 31-01-10" xfId="43"/>
    <cellStyle name="1_Bao cao tinh hinh thuc hien KH 2009 den 31-01-10_KH 2013_KKT_Phuluc(sửa lần cuối)" xfId="44"/>
    <cellStyle name="1_BC 2010 ve CT trong diem (5nam)" xfId="45"/>
    <cellStyle name="1_BC 2010 ve CT trong diem (5nam)_KH 2013_KKT_Phuluc(sửa lần cuối)" xfId="46"/>
    <cellStyle name="1_BC 8 thang 2009 ve CT trong diem 5nam" xfId="47"/>
    <cellStyle name="1_BC 8 thang 2009 ve CT trong diem 5nam 2" xfId="48"/>
    <cellStyle name="1_BC 8 thang 2009 ve CT trong diem 5nam_1 Bieu 6 thang nam 2011" xfId="49"/>
    <cellStyle name="1_BC 8 thang 2009 ve CT trong diem 5nam_1 Bieu 6 thang nam 2011_KH 2013_KKT_Phuluc(sửa lần cuối)" xfId="50"/>
    <cellStyle name="1_BC 8 thang 2009 ve CT trong diem 5nam_Bao cao doan cong tac cua Bo thang 4-2010" xfId="51"/>
    <cellStyle name="1_BC 8 thang 2009 ve CT trong diem 5nam_BC cong trinh trong diem" xfId="52"/>
    <cellStyle name="1_BC 8 thang 2009 ve CT trong diem 5nam_BC cong trinh trong diem_Bieu 6 thang nam 2012 (binh)" xfId="53"/>
    <cellStyle name="1_BC 8 thang 2009 ve CT trong diem 5nam_BC cong trinh trong diem_KH 2013_KKT_Phuluc(sửa lần cuối)" xfId="54"/>
    <cellStyle name="1_BC 8 thang 2009 ve CT trong diem 5nam_bieu 01" xfId="55"/>
    <cellStyle name="1_BC 8 thang 2009 ve CT trong diem 5nam_Bieu 01 UB(hung)" xfId="56"/>
    <cellStyle name="1_BC 8 thang 2009 ve CT trong diem 5nam_bieu 01_Bao cao doan cong tac cua Bo thang 4-2010" xfId="57"/>
    <cellStyle name="1_BC 8 thang 2009 ve CT trong diem 5nam_bieu 01_Book1" xfId="58"/>
    <cellStyle name="1_BC 8 thang 2009 ve CT trong diem 5nam_bieu 01_Ke hoach 2010 (theo doi)" xfId="59"/>
    <cellStyle name="1_BC 8 thang 2009 ve CT trong diem 5nam_Bieu chi tieu NQ-HDNDT" xfId="60"/>
    <cellStyle name="1_BC 8 thang 2009 ve CT trong diem 5nam_Bieu mau KH 2013 (dia phuong)" xfId="61"/>
    <cellStyle name="1_BC 8 thang 2009 ve CT trong diem 5nam_Book1" xfId="62"/>
    <cellStyle name="1_BC 8 thang 2009 ve CT trong diem 5nam_Danh muc cong trinh trong diem (04.5.12) (1)" xfId="63"/>
    <cellStyle name="1_BC 8 thang 2009 ve CT trong diem 5nam_Danh muc cong trinh trong diem (15.8.11)" xfId="64"/>
    <cellStyle name="1_BC 8 thang 2009 ve CT trong diem 5nam_Danh muc cong trinh trong diem (25.5.12)" xfId="65"/>
    <cellStyle name="1_BC 8 thang 2009 ve CT trong diem 5nam_Danh muc cong trinh trong diem (25.9.11)" xfId="66"/>
    <cellStyle name="1_BC 8 thang 2009 ve CT trong diem 5nam_Danh muc cong trinh trong diem (31.8.11)" xfId="67"/>
    <cellStyle name="1_BC 8 thang 2009 ve CT trong diem 5nam_Ke hoach 2010 (theo doi)" xfId="68"/>
    <cellStyle name="1_BC 8 thang 2009 ve CT trong diem 5nam_Ke hoach 2012" xfId="69"/>
    <cellStyle name="1_BC 8 thang 2009 ve CT trong diem 5nam_KH 2013_KKT_Phuluc(sửa lần cuối)" xfId="70"/>
    <cellStyle name="1_BC 8 thang 2009 ve CT trong diem 5nam_KTXH (02)" xfId="71"/>
    <cellStyle name="1_BC 8 thang 2009 ve CT trong diem 5nam_phu luc 6 thang gui bo" xfId="72"/>
    <cellStyle name="1_BC 8 thang 2009 ve CT trong diem 5nam_Phu luc BC KTXH" xfId="73"/>
    <cellStyle name="1_BC 8 thang 2009 ve CT trong diem 5nam_Phu vuc LV bo" xfId="74"/>
    <cellStyle name="1_BC 8 thang 2009 ve CT trong diem 5nam_Phu vuc LV bo_BC cong trinh trong diem" xfId="75"/>
    <cellStyle name="1_BC 8 thang 2009 ve CT trong diem 5nam_Phu vuc LV bo_BC cong trinh trong diem_Bieu 6 thang nam 2012 (binh)" xfId="76"/>
    <cellStyle name="1_BC 8 thang 2009 ve CT trong diem 5nam_Phu vuc LV bo_Danh muc cong trinh trong diem (04.5.12) (1)" xfId="77"/>
    <cellStyle name="1_BC 8 thang 2009 ve CT trong diem 5nam_Phu vuc LV bo_Danh muc cong trinh trong diem (15.8.11)" xfId="78"/>
    <cellStyle name="1_BC 8 thang 2009 ve CT trong diem 5nam_Phu vuc LV bo_Danh muc cong trinh trong diem (25.5.12)" xfId="79"/>
    <cellStyle name="1_BC 8 thang 2009 ve CT trong diem 5nam_Phu vuc LV bo_Danh muc cong trinh trong diem (25.9.11)" xfId="80"/>
    <cellStyle name="1_BC 8 thang 2009 ve CT trong diem 5nam_Phu vuc LV bo_Danh muc cong trinh trong diem (31.8.11)" xfId="81"/>
    <cellStyle name="1_BC 8 thang 2009 ve CT trong diem 5nam_Phu vuc LV bo_pvhung.skhdt 20117113152041 Danh muc cong trinh trong diem" xfId="82"/>
    <cellStyle name="1_BC 8 thang 2009 ve CT trong diem 5nam_Phu vuc LV bo_Worksheet in C: Users Administrator AppData Roaming eOffice TMP12345S BC cong trinh trong diem 2011-2015 den thang 8-2012" xfId="83"/>
    <cellStyle name="1_BC 8 thang 2009 ve CT trong diem 5nam_pvhung.skhdt 20117113152041 Danh muc cong trinh trong diem" xfId="84"/>
    <cellStyle name="1_BC 8 thang 2009 ve CT trong diem 5nam_pvhung.skhdt 20117113152041 Danh muc cong trinh trong diem_KH 2013_KKT_Phuluc(sửa lần cuối)" xfId="85"/>
    <cellStyle name="1_BC 8 thang 2009 ve CT trong diem 5nam_Tong hop so lieu" xfId="86"/>
    <cellStyle name="1_BC 8 thang 2009 ve CT trong diem 5nam_Tong hop so lieu_BC cong trinh trong diem" xfId="87"/>
    <cellStyle name="1_BC 8 thang 2009 ve CT trong diem 5nam_Tong hop so lieu_BC cong trinh trong diem_Bieu 6 thang nam 2012 (binh)" xfId="88"/>
    <cellStyle name="1_BC 8 thang 2009 ve CT trong diem 5nam_Tong hop so lieu_Danh muc cong trinh trong diem (04.5.12) (1)" xfId="89"/>
    <cellStyle name="1_BC 8 thang 2009 ve CT trong diem 5nam_Tong hop so lieu_Danh muc cong trinh trong diem (15.8.11)" xfId="90"/>
    <cellStyle name="1_BC 8 thang 2009 ve CT trong diem 5nam_Tong hop so lieu_Danh muc cong trinh trong diem (25.5.12)" xfId="91"/>
    <cellStyle name="1_BC 8 thang 2009 ve CT trong diem 5nam_Tong hop so lieu_Danh muc cong trinh trong diem (25.9.11)" xfId="92"/>
    <cellStyle name="1_BC 8 thang 2009 ve CT trong diem 5nam_Tong hop so lieu_Danh muc cong trinh trong diem (31.8.11)" xfId="93"/>
    <cellStyle name="1_BC 8 thang 2009 ve CT trong diem 5nam_Tong hop so lieu_pvhung.skhdt 20117113152041 Danh muc cong trinh trong diem" xfId="94"/>
    <cellStyle name="1_BC 8 thang 2009 ve CT trong diem 5nam_Tong hop so lieu_Worksheet in C: Users Administrator AppData Roaming eOffice TMP12345S BC cong trinh trong diem 2011-2015 den thang 8-2012" xfId="95"/>
    <cellStyle name="1_BC 8 thang 2009 ve CT trong diem 5nam_Worksheet in C: Users Administrator AppData Roaming eOffice TMP12345S BC cong trinh trong diem 2011-2015 den thang 8-2012" xfId="96"/>
    <cellStyle name="1_BC cong trinh trong diem" xfId="97"/>
    <cellStyle name="1_BC cong trinh trong diem_Bieu 6 thang nam 2012 (binh)" xfId="98"/>
    <cellStyle name="1_BC cong trinh trong diem_KH 2013_KKT_Phuluc(sửa lần cuối)" xfId="99"/>
    <cellStyle name="1_BC nam 2007 (UB)" xfId="100"/>
    <cellStyle name="1_BC nam 2007 (UB) 2" xfId="101"/>
    <cellStyle name="1_BC nam 2007 (UB)_1 Bieu 6 thang nam 2011" xfId="102"/>
    <cellStyle name="1_BC nam 2007 (UB)_1 Bieu 6 thang nam 2011_KH 2013_KKT_Phuluc(sửa lần cuối)" xfId="103"/>
    <cellStyle name="1_BC nam 2007 (UB)_Bao cao doan cong tac cua Bo thang 4-2010" xfId="104"/>
    <cellStyle name="1_BC nam 2007 (UB)_Bao cao tinh hinh thuc hien KH 2009 den 31-01-10" xfId="105"/>
    <cellStyle name="1_BC nam 2007 (UB)_Bao cao tinh hinh thuc hien KH 2009 den 31-01-10_KH 2013_KKT_Phuluc(sửa lần cuối)" xfId="106"/>
    <cellStyle name="1_BC nam 2007 (UB)_BC cong trinh trong diem" xfId="107"/>
    <cellStyle name="1_BC nam 2007 (UB)_BC cong trinh trong diem_Bieu 6 thang nam 2012 (binh)" xfId="108"/>
    <cellStyle name="1_BC nam 2007 (UB)_BC cong trinh trong diem_KH 2013_KKT_Phuluc(sửa lần cuối)" xfId="109"/>
    <cellStyle name="1_BC nam 2007 (UB)_Bieu 01 UB(hung)" xfId="110"/>
    <cellStyle name="1_BC nam 2007 (UB)_Bieu chi tieu NQ-HDNDT" xfId="111"/>
    <cellStyle name="1_BC nam 2007 (UB)_Bieu mau KH 2013 (dia phuong)" xfId="112"/>
    <cellStyle name="1_BC nam 2007 (UB)_Book1" xfId="113"/>
    <cellStyle name="1_BC nam 2007 (UB)_Chi tieu 5 nam" xfId="114"/>
    <cellStyle name="1_BC nam 2007 (UB)_Chi tieu 5 nam_BC cong trinh trong diem" xfId="115"/>
    <cellStyle name="1_BC nam 2007 (UB)_Chi tieu 5 nam_BC cong trinh trong diem_Bieu 6 thang nam 2012 (binh)" xfId="116"/>
    <cellStyle name="1_BC nam 2007 (UB)_Chi tieu 5 nam_Danh muc cong trinh trong diem (04.5.12) (1)" xfId="117"/>
    <cellStyle name="1_BC nam 2007 (UB)_Chi tieu 5 nam_Danh muc cong trinh trong diem (15.8.11)" xfId="118"/>
    <cellStyle name="1_BC nam 2007 (UB)_Chi tieu 5 nam_Danh muc cong trinh trong diem (25.5.12)" xfId="119"/>
    <cellStyle name="1_BC nam 2007 (UB)_Chi tieu 5 nam_Danh muc cong trinh trong diem (25.9.11)" xfId="120"/>
    <cellStyle name="1_BC nam 2007 (UB)_Chi tieu 5 nam_Danh muc cong trinh trong diem (31.8.11)" xfId="121"/>
    <cellStyle name="1_BC nam 2007 (UB)_Chi tieu 5 nam_pvhung.skhdt 20117113152041 Danh muc cong trinh trong diem" xfId="122"/>
    <cellStyle name="1_BC nam 2007 (UB)_Chi tieu 5 nam_Worksheet in C: Users Administrator AppData Roaming eOffice TMP12345S BC cong trinh trong diem 2011-2015 den thang 8-2012" xfId="123"/>
    <cellStyle name="1_BC nam 2007 (UB)_Danh muc cong trinh trong diem (04.5.12) (1)" xfId="124"/>
    <cellStyle name="1_BC nam 2007 (UB)_Danh muc cong trinh trong diem (15.8.11)" xfId="125"/>
    <cellStyle name="1_BC nam 2007 (UB)_Danh muc cong trinh trong diem (25.5.12)" xfId="126"/>
    <cellStyle name="1_BC nam 2007 (UB)_Danh muc cong trinh trong diem (25.9.11)" xfId="127"/>
    <cellStyle name="1_BC nam 2007 (UB)_Danh muc cong trinh trong diem (31.8.11)" xfId="128"/>
    <cellStyle name="1_BC nam 2007 (UB)_DK bo tri lai (chinh thuc)" xfId="129"/>
    <cellStyle name="1_BC nam 2007 (UB)_Ke hoach 2010 (theo doi)" xfId="130"/>
    <cellStyle name="1_BC nam 2007 (UB)_Ke hoach 2012" xfId="131"/>
    <cellStyle name="1_BC nam 2007 (UB)_KH 2013_KKT_Phuluc(sửa lần cuối)" xfId="132"/>
    <cellStyle name="1_BC nam 2007 (UB)_KTXH (02)" xfId="133"/>
    <cellStyle name="1_BC nam 2007 (UB)_phu luc 6 thang gui bo" xfId="134"/>
    <cellStyle name="1_BC nam 2007 (UB)_Phu luc BC KTXH" xfId="135"/>
    <cellStyle name="1_BC nam 2007 (UB)_pvhung.skhdt 20117113152041 Danh muc cong trinh trong diem" xfId="136"/>
    <cellStyle name="1_BC nam 2007 (UB)_pvhung.skhdt 20117113152041 Danh muc cong trinh trong diem_KH 2013_KKT_Phuluc(sửa lần cuối)" xfId="137"/>
    <cellStyle name="1_BC nam 2007 (UB)_Tong hop so lieu" xfId="138"/>
    <cellStyle name="1_BC nam 2007 (UB)_Tong hop so lieu_BC cong trinh trong diem" xfId="139"/>
    <cellStyle name="1_BC nam 2007 (UB)_Tong hop so lieu_BC cong trinh trong diem_Bieu 6 thang nam 2012 (binh)" xfId="140"/>
    <cellStyle name="1_BC nam 2007 (UB)_Tong hop so lieu_Danh muc cong trinh trong diem (04.5.12) (1)" xfId="141"/>
    <cellStyle name="1_BC nam 2007 (UB)_Tong hop so lieu_Danh muc cong trinh trong diem (15.8.11)" xfId="142"/>
    <cellStyle name="1_BC nam 2007 (UB)_Tong hop so lieu_Danh muc cong trinh trong diem (25.5.12)" xfId="143"/>
    <cellStyle name="1_BC nam 2007 (UB)_Tong hop so lieu_Danh muc cong trinh trong diem (25.9.11)" xfId="144"/>
    <cellStyle name="1_BC nam 2007 (UB)_Tong hop so lieu_Danh muc cong trinh trong diem (31.8.11)" xfId="145"/>
    <cellStyle name="1_BC nam 2007 (UB)_Tong hop so lieu_pvhung.skhdt 20117113152041 Danh muc cong trinh trong diem" xfId="146"/>
    <cellStyle name="1_BC nam 2007 (UB)_Tong hop so lieu_Worksheet in C: Users Administrator AppData Roaming eOffice TMP12345S BC cong trinh trong diem 2011-2015 den thang 8-2012" xfId="147"/>
    <cellStyle name="1_BC nam 2007 (UB)_Tong hop theo doi von TPCP (BC)" xfId="148"/>
    <cellStyle name="1_BC nam 2007 (UB)_Worksheet in C: Users Administrator AppData Roaming eOffice TMP12345S BC cong trinh trong diem 2011-2015 den thang 8-2012" xfId="149"/>
    <cellStyle name="1_BC TAI CHINH" xfId="150"/>
    <cellStyle name="1_Bieu 01 UB(hung)" xfId="151"/>
    <cellStyle name="1_Bieu chi tieu NQ-HDNDT" xfId="152"/>
    <cellStyle name="1_Bieu mau KH 2013 (dia phuong)" xfId="153"/>
    <cellStyle name="1_Bieu1" xfId="154"/>
    <cellStyle name="1_Book1" xfId="155"/>
    <cellStyle name="1_Book1 2" xfId="156"/>
    <cellStyle name="1_Book1_1" xfId="157"/>
    <cellStyle name="1_Book1_1 Bieu 6 thang nam 2011" xfId="158"/>
    <cellStyle name="1_Book1_1 Bieu 6 thang nam 2011_KH 2013_KKT_Phuluc(sửa lần cuối)" xfId="159"/>
    <cellStyle name="1_Book1_1_Bao cao tinh hinh thuc hien KH 2009 den 31-01-10" xfId="160"/>
    <cellStyle name="1_Book1_1_Bao cao tinh hinh thuc hien KH 2009 den 31-01-10_KH 2013_KKT_Phuluc(sửa lần cuối)" xfId="161"/>
    <cellStyle name="1_Book1_1_Book1" xfId="162"/>
    <cellStyle name="1_Book1_1_Tong hop theo doi von TPCP (BC)" xfId="163"/>
    <cellStyle name="1_Book1_2" xfId="164"/>
    <cellStyle name="1_Book1_Bao cao doan cong tac cua Bo thang 4-2010" xfId="165"/>
    <cellStyle name="1_Book1_Bao cao tinh hinh thuc hien KH 2009 den 31-01-10" xfId="166"/>
    <cellStyle name="1_Book1_Bao cao tinh hinh thuc hien KH 2009 den 31-01-10_KH 2013_KKT_Phuluc(sửa lần cuối)" xfId="167"/>
    <cellStyle name="1_Book1_BC cong trinh trong diem" xfId="168"/>
    <cellStyle name="1_Book1_BC cong trinh trong diem_Bieu 6 thang nam 2012 (binh)" xfId="169"/>
    <cellStyle name="1_Book1_BC cong trinh trong diem_KH 2013_KKT_Phuluc(sửa lần cuối)" xfId="170"/>
    <cellStyle name="1_Book1_Bieu 01 UB(hung)" xfId="171"/>
    <cellStyle name="1_Book1_Bieu chi tieu NQ-HDNDT" xfId="172"/>
    <cellStyle name="1_Book1_Bieu mau KH 2013 (dia phuong)" xfId="173"/>
    <cellStyle name="1_Book1_BL vu" xfId="174"/>
    <cellStyle name="1_Book1_BL vu_Bao cao tinh hinh thuc hien KH 2009 den 31-01-10" xfId="175"/>
    <cellStyle name="1_Book1_Book1" xfId="176"/>
    <cellStyle name="1_Book1_Book1_1" xfId="177"/>
    <cellStyle name="1_Book1_Book1_Bao cao tinh hinh thuc hien KH 2009 den 31-01-10" xfId="178"/>
    <cellStyle name="1_Book1_Book1_Bao cao tinh hinh thuc hien KH 2009 den 31-01-10_KH 2013_KKT_Phuluc(sửa lần cuối)" xfId="179"/>
    <cellStyle name="1_Book1_Book1_Book1" xfId="180"/>
    <cellStyle name="1_Book1_Book1_Tong hop theo doi von TPCP (BC)" xfId="181"/>
    <cellStyle name="1_Book1_Chi tieu 5 nam" xfId="182"/>
    <cellStyle name="1_Book1_Chi tieu 5 nam_BC cong trinh trong diem" xfId="183"/>
    <cellStyle name="1_Book1_Chi tieu 5 nam_BC cong trinh trong diem_Bieu 6 thang nam 2012 (binh)" xfId="184"/>
    <cellStyle name="1_Book1_Chi tieu 5 nam_Danh muc cong trinh trong diem (04.5.12) (1)" xfId="185"/>
    <cellStyle name="1_Book1_Chi tieu 5 nam_Danh muc cong trinh trong diem (15.8.11)" xfId="186"/>
    <cellStyle name="1_Book1_Chi tieu 5 nam_Danh muc cong trinh trong diem (25.5.12)" xfId="187"/>
    <cellStyle name="1_Book1_Chi tieu 5 nam_Danh muc cong trinh trong diem (25.9.11)" xfId="188"/>
    <cellStyle name="1_Book1_Chi tieu 5 nam_Danh muc cong trinh trong diem (31.8.11)" xfId="189"/>
    <cellStyle name="1_Book1_Chi tieu 5 nam_pvhung.skhdt 20117113152041 Danh muc cong trinh trong diem" xfId="190"/>
    <cellStyle name="1_Book1_Chi tieu 5 nam_Worksheet in C: Users Administrator AppData Roaming eOffice TMP12345S BC cong trinh trong diem 2011-2015 den thang 8-2012" xfId="191"/>
    <cellStyle name="1_Book1_Danh muc cong trinh trong diem (04.5.12) (1)" xfId="192"/>
    <cellStyle name="1_Book1_Danh muc cong trinh trong diem (15.8.11)" xfId="193"/>
    <cellStyle name="1_Book1_Danh muc cong trinh trong diem (25.5.12)" xfId="194"/>
    <cellStyle name="1_Book1_Danh muc cong trinh trong diem (25.9.11)" xfId="195"/>
    <cellStyle name="1_Book1_Danh muc cong trinh trong diem (31.8.11)" xfId="196"/>
    <cellStyle name="1_Book1_DK bo tri lai (chinh thuc)" xfId="197"/>
    <cellStyle name="1_Book1_Ke hoach 2010 (theo doi)" xfId="198"/>
    <cellStyle name="1_Book1_Ke hoach 2012" xfId="199"/>
    <cellStyle name="1_Book1_KH 2013_KKT_Phuluc(sửa lần cuối)" xfId="200"/>
    <cellStyle name="1_Book1_KTXH (02)" xfId="201"/>
    <cellStyle name="1_Book1_phu luc 6 thang gui bo" xfId="202"/>
    <cellStyle name="1_Book1_Phu luc BC KTXH" xfId="203"/>
    <cellStyle name="1_Book1_pvhung.skhdt 20117113152041 Danh muc cong trinh trong diem" xfId="204"/>
    <cellStyle name="1_Book1_pvhung.skhdt 20117113152041 Danh muc cong trinh trong diem_KH 2013_KKT_Phuluc(sửa lần cuối)" xfId="205"/>
    <cellStyle name="1_Book1_Tong hop so lieu" xfId="206"/>
    <cellStyle name="1_Book1_Tong hop so lieu_BC cong trinh trong diem" xfId="207"/>
    <cellStyle name="1_Book1_Tong hop so lieu_BC cong trinh trong diem_Bieu 6 thang nam 2012 (binh)" xfId="208"/>
    <cellStyle name="1_Book1_Tong hop so lieu_Danh muc cong trinh trong diem (04.5.12) (1)" xfId="209"/>
    <cellStyle name="1_Book1_Tong hop so lieu_Danh muc cong trinh trong diem (15.8.11)" xfId="210"/>
    <cellStyle name="1_Book1_Tong hop so lieu_Danh muc cong trinh trong diem (25.5.12)" xfId="211"/>
    <cellStyle name="1_Book1_Tong hop so lieu_Danh muc cong trinh trong diem (25.9.11)" xfId="212"/>
    <cellStyle name="1_Book1_Tong hop so lieu_Danh muc cong trinh trong diem (31.8.11)" xfId="213"/>
    <cellStyle name="1_Book1_Tong hop so lieu_pvhung.skhdt 20117113152041 Danh muc cong trinh trong diem" xfId="214"/>
    <cellStyle name="1_Book1_Tong hop so lieu_Worksheet in C: Users Administrator AppData Roaming eOffice TMP12345S BC cong trinh trong diem 2011-2015 den thang 8-2012" xfId="215"/>
    <cellStyle name="1_Book1_Tong hop theo doi von TPCP (BC)" xfId="216"/>
    <cellStyle name="1_Book1_Worksheet in C: Users Administrator AppData Roaming eOffice TMP12345S BC cong trinh trong diem 2011-2015 den thang 8-2012" xfId="217"/>
    <cellStyle name="1_Book2" xfId="218"/>
    <cellStyle name="1_Book2 2" xfId="219"/>
    <cellStyle name="1_Book2_1 Bieu 6 thang nam 2011" xfId="220"/>
    <cellStyle name="1_Book2_1 Bieu 6 thang nam 2011_KH 2013_KKT_Phuluc(sửa lần cuối)" xfId="221"/>
    <cellStyle name="1_Book2_Bao cao doan cong tac cua Bo thang 4-2010" xfId="222"/>
    <cellStyle name="1_Book2_Bao cao tinh hinh thuc hien KH 2009 den 31-01-10" xfId="223"/>
    <cellStyle name="1_Book2_Bao cao tinh hinh thuc hien KH 2009 den 31-01-10_KH 2013_KKT_Phuluc(sửa lần cuối)" xfId="224"/>
    <cellStyle name="1_Book2_BC cong trinh trong diem" xfId="225"/>
    <cellStyle name="1_Book2_BC cong trinh trong diem_Bieu 6 thang nam 2012 (binh)" xfId="226"/>
    <cellStyle name="1_Book2_BC cong trinh trong diem_KH 2013_KKT_Phuluc(sửa lần cuối)" xfId="227"/>
    <cellStyle name="1_Book2_Bieu 01 UB(hung)" xfId="228"/>
    <cellStyle name="1_Book2_Bieu chi tieu NQ-HDNDT" xfId="229"/>
    <cellStyle name="1_Book2_Bieu mau KH 2013 (dia phuong)" xfId="230"/>
    <cellStyle name="1_Book2_Book1" xfId="231"/>
    <cellStyle name="1_Book2_Chi tieu 5 nam" xfId="232"/>
    <cellStyle name="1_Book2_Chi tieu 5 nam_BC cong trinh trong diem" xfId="233"/>
    <cellStyle name="1_Book2_Chi tieu 5 nam_BC cong trinh trong diem_Bieu 6 thang nam 2012 (binh)" xfId="234"/>
    <cellStyle name="1_Book2_Chi tieu 5 nam_Danh muc cong trinh trong diem (04.5.12) (1)" xfId="235"/>
    <cellStyle name="1_Book2_Chi tieu 5 nam_Danh muc cong trinh trong diem (15.8.11)" xfId="236"/>
    <cellStyle name="1_Book2_Chi tieu 5 nam_Danh muc cong trinh trong diem (25.5.12)" xfId="237"/>
    <cellStyle name="1_Book2_Chi tieu 5 nam_Danh muc cong trinh trong diem (25.9.11)" xfId="238"/>
    <cellStyle name="1_Book2_Chi tieu 5 nam_Danh muc cong trinh trong diem (31.8.11)" xfId="239"/>
    <cellStyle name="1_Book2_Chi tieu 5 nam_pvhung.skhdt 20117113152041 Danh muc cong trinh trong diem" xfId="240"/>
    <cellStyle name="1_Book2_Chi tieu 5 nam_Worksheet in C: Users Administrator AppData Roaming eOffice TMP12345S BC cong trinh trong diem 2011-2015 den thang 8-2012" xfId="241"/>
    <cellStyle name="1_Book2_Danh muc cong trinh trong diem (04.5.12) (1)" xfId="242"/>
    <cellStyle name="1_Book2_Danh muc cong trinh trong diem (15.8.11)" xfId="243"/>
    <cellStyle name="1_Book2_Danh muc cong trinh trong diem (25.5.12)" xfId="244"/>
    <cellStyle name="1_Book2_Danh muc cong trinh trong diem (25.9.11)" xfId="245"/>
    <cellStyle name="1_Book2_Danh muc cong trinh trong diem (31.8.11)" xfId="246"/>
    <cellStyle name="1_Book2_DK bo tri lai (chinh thuc)" xfId="247"/>
    <cellStyle name="1_Book2_Ke hoach 2010 (theo doi)" xfId="248"/>
    <cellStyle name="1_Book2_Ke hoach 2012" xfId="249"/>
    <cellStyle name="1_Book2_KH 2013_KKT_Phuluc(sửa lần cuối)" xfId="250"/>
    <cellStyle name="1_Book2_KTXH (02)" xfId="251"/>
    <cellStyle name="1_Book2_phu luc 6 thang gui bo" xfId="252"/>
    <cellStyle name="1_Book2_Phu luc BC KTXH" xfId="253"/>
    <cellStyle name="1_Book2_pvhung.skhdt 20117113152041 Danh muc cong trinh trong diem" xfId="254"/>
    <cellStyle name="1_Book2_pvhung.skhdt 20117113152041 Danh muc cong trinh trong diem_KH 2013_KKT_Phuluc(sửa lần cuối)" xfId="255"/>
    <cellStyle name="1_Book2_Tong hop so lieu" xfId="256"/>
    <cellStyle name="1_Book2_Tong hop so lieu_BC cong trinh trong diem" xfId="257"/>
    <cellStyle name="1_Book2_Tong hop so lieu_BC cong trinh trong diem_Bieu 6 thang nam 2012 (binh)" xfId="258"/>
    <cellStyle name="1_Book2_Tong hop so lieu_Danh muc cong trinh trong diem (04.5.12) (1)" xfId="259"/>
    <cellStyle name="1_Book2_Tong hop so lieu_Danh muc cong trinh trong diem (15.8.11)" xfId="260"/>
    <cellStyle name="1_Book2_Tong hop so lieu_Danh muc cong trinh trong diem (25.5.12)" xfId="261"/>
    <cellStyle name="1_Book2_Tong hop so lieu_Danh muc cong trinh trong diem (25.9.11)" xfId="262"/>
    <cellStyle name="1_Book2_Tong hop so lieu_Danh muc cong trinh trong diem (31.8.11)" xfId="263"/>
    <cellStyle name="1_Book2_Tong hop so lieu_pvhung.skhdt 20117113152041 Danh muc cong trinh trong diem" xfId="264"/>
    <cellStyle name="1_Book2_Tong hop so lieu_Worksheet in C: Users Administrator AppData Roaming eOffice TMP12345S BC cong trinh trong diem 2011-2015 den thang 8-2012" xfId="265"/>
    <cellStyle name="1_Book2_Tong hop theo doi von TPCP (BC)" xfId="266"/>
    <cellStyle name="1_Book2_Worksheet in C: Users Administrator AppData Roaming eOffice TMP12345S BC cong trinh trong diem 2011-2015 den thang 8-2012" xfId="267"/>
    <cellStyle name="1_Chi tieu 5 nam" xfId="268"/>
    <cellStyle name="1_Chi tieu 5 nam_BC cong trinh trong diem" xfId="269"/>
    <cellStyle name="1_Chi tieu 5 nam_BC cong trinh trong diem_Bieu 6 thang nam 2012 (binh)" xfId="270"/>
    <cellStyle name="1_Chi tieu 5 nam_Danh muc cong trinh trong diem (04.5.12) (1)" xfId="271"/>
    <cellStyle name="1_Chi tieu 5 nam_Danh muc cong trinh trong diem (15.8.11)" xfId="272"/>
    <cellStyle name="1_Chi tieu 5 nam_Danh muc cong trinh trong diem (25.5.12)" xfId="273"/>
    <cellStyle name="1_Chi tieu 5 nam_Danh muc cong trinh trong diem (25.9.11)" xfId="274"/>
    <cellStyle name="1_Chi tieu 5 nam_Danh muc cong trinh trong diem (31.8.11)" xfId="275"/>
    <cellStyle name="1_Chi tieu 5 nam_pvhung.skhdt 20117113152041 Danh muc cong trinh trong diem" xfId="276"/>
    <cellStyle name="1_Chi tieu 5 nam_Worksheet in C: Users Administrator AppData Roaming eOffice TMP12345S BC cong trinh trong diem 2011-2015 den thang 8-2012" xfId="277"/>
    <cellStyle name="1_Co TC 2008" xfId="278"/>
    <cellStyle name="1_Danh muc cong trinh trong diem (04.5.12) (1)" xfId="279"/>
    <cellStyle name="1_Danh muc cong trinh trong diem (15.8.11)" xfId="280"/>
    <cellStyle name="1_Danh muc cong trinh trong diem (25.5.12)" xfId="281"/>
    <cellStyle name="1_Danh muc cong trinh trong diem (25.9.11)" xfId="282"/>
    <cellStyle name="1_Danh muc cong trinh trong diem (31.8.11)" xfId="283"/>
    <cellStyle name="1_Danh sach gui BC thuc hien KH2009" xfId="284"/>
    <cellStyle name="1_Danh sach gui BC thuc hien KH2009_Bao cao doan cong tac cua Bo thang 4-2010" xfId="285"/>
    <cellStyle name="1_Danh sach gui BC thuc hien KH2009_Bao cao tinh hinh thuc hien KH 2009 den 31-01-10" xfId="286"/>
    <cellStyle name="1_Danh sach gui BC thuc hien KH2009_Bao cao tinh hinh thuc hien KH 2009 den 31-01-10_KH 2013_KKT_Phuluc(sửa lần cuối)" xfId="287"/>
    <cellStyle name="1_Danh sach gui BC thuc hien KH2009_Book1" xfId="288"/>
    <cellStyle name="1_Danh sach gui BC thuc hien KH2009_DK bo tri lai (chinh thuc)" xfId="289"/>
    <cellStyle name="1_Danh sach gui BC thuc hien KH2009_Ke hoach 2009 (theo doi) -1" xfId="290"/>
    <cellStyle name="1_Danh sach gui BC thuc hien KH2009_Ke hoach 2009 (theo doi) -1_Bao cao tinh hinh thuc hien KH 2009 den 31-01-10" xfId="291"/>
    <cellStyle name="1_Danh sach gui BC thuc hien KH2009_Ke hoach 2009 (theo doi) -1_Bao cao tinh hinh thuc hien KH 2009 den 31-01-10_KH 2013_KKT_Phuluc(sửa lần cuối)" xfId="292"/>
    <cellStyle name="1_Danh sach gui BC thuc hien KH2009_Ke hoach 2009 (theo doi) -1_Book1" xfId="293"/>
    <cellStyle name="1_Danh sach gui BC thuc hien KH2009_Ke hoach 2009 (theo doi) -1_Tong hop theo doi von TPCP (BC)" xfId="294"/>
    <cellStyle name="1_Danh sach gui BC thuc hien KH2009_Ke hoach 2010 (theo doi)" xfId="295"/>
    <cellStyle name="1_Danh sach gui BC thuc hien KH2009_Tong hop theo doi von TPCP (BC)" xfId="296"/>
    <cellStyle name="1_DK bo tri lai (chinh thuc)" xfId="297"/>
    <cellStyle name="1_Don gia Du thau ( XL19)" xfId="298"/>
    <cellStyle name="1_Don gia Du thau ( XL19)_Bao cao tinh hinh thuc hien KH 2009 den 31-01-10" xfId="299"/>
    <cellStyle name="1_Don gia Du thau ( XL19)_Bao cao tinh hinh thuc hien KH 2009 den 31-01-10_KH 2013_KKT_Phuluc(sửa lần cuối)" xfId="300"/>
    <cellStyle name="1_Don gia Du thau ( XL19)_Book1" xfId="301"/>
    <cellStyle name="1_Don gia Du thau ( XL19)_Tong hop theo doi von TPCP (BC)" xfId="302"/>
    <cellStyle name="1_Ke hoach 2010 (theo doi)" xfId="303"/>
    <cellStyle name="1_Ke hoach 2012" xfId="304"/>
    <cellStyle name="1_KH 2007 (theo doi)" xfId="305"/>
    <cellStyle name="1_KH 2007 (theo doi) 2" xfId="306"/>
    <cellStyle name="1_KH 2007 (theo doi)_1 Bieu 6 thang nam 2011" xfId="307"/>
    <cellStyle name="1_KH 2007 (theo doi)_1 Bieu 6 thang nam 2011_KH 2013_KKT_Phuluc(sửa lần cuối)" xfId="308"/>
    <cellStyle name="1_KH 2007 (theo doi)_Bao cao doan cong tac cua Bo thang 4-2010" xfId="309"/>
    <cellStyle name="1_KH 2007 (theo doi)_Bao cao tinh hinh thuc hien KH 2009 den 31-01-10" xfId="310"/>
    <cellStyle name="1_KH 2007 (theo doi)_Bao cao tinh hinh thuc hien KH 2009 den 31-01-10_KH 2013_KKT_Phuluc(sửa lần cuối)" xfId="311"/>
    <cellStyle name="1_KH 2007 (theo doi)_BC cong trinh trong diem" xfId="312"/>
    <cellStyle name="1_KH 2007 (theo doi)_BC cong trinh trong diem_Bieu 6 thang nam 2012 (binh)" xfId="313"/>
    <cellStyle name="1_KH 2007 (theo doi)_BC cong trinh trong diem_KH 2013_KKT_Phuluc(sửa lần cuối)" xfId="314"/>
    <cellStyle name="1_KH 2007 (theo doi)_Bieu 01 UB(hung)" xfId="315"/>
    <cellStyle name="1_KH 2007 (theo doi)_Bieu chi tieu NQ-HDNDT" xfId="316"/>
    <cellStyle name="1_KH 2007 (theo doi)_Bieu mau KH 2013 (dia phuong)" xfId="317"/>
    <cellStyle name="1_KH 2007 (theo doi)_Book1" xfId="318"/>
    <cellStyle name="1_KH 2007 (theo doi)_Chi tieu 5 nam" xfId="319"/>
    <cellStyle name="1_KH 2007 (theo doi)_Chi tieu 5 nam_BC cong trinh trong diem" xfId="320"/>
    <cellStyle name="1_KH 2007 (theo doi)_Chi tieu 5 nam_BC cong trinh trong diem_Bieu 6 thang nam 2012 (binh)" xfId="321"/>
    <cellStyle name="1_KH 2007 (theo doi)_Chi tieu 5 nam_Danh muc cong trinh trong diem (04.5.12) (1)" xfId="322"/>
    <cellStyle name="1_KH 2007 (theo doi)_Chi tieu 5 nam_Danh muc cong trinh trong diem (15.8.11)" xfId="323"/>
    <cellStyle name="1_KH 2007 (theo doi)_Chi tieu 5 nam_Danh muc cong trinh trong diem (25.5.12)" xfId="324"/>
    <cellStyle name="1_KH 2007 (theo doi)_Chi tieu 5 nam_Danh muc cong trinh trong diem (25.9.11)" xfId="325"/>
    <cellStyle name="1_KH 2007 (theo doi)_Chi tieu 5 nam_Danh muc cong trinh trong diem (31.8.11)" xfId="326"/>
    <cellStyle name="1_KH 2007 (theo doi)_Chi tieu 5 nam_pvhung.skhdt 20117113152041 Danh muc cong trinh trong diem" xfId="327"/>
    <cellStyle name="1_KH 2007 (theo doi)_Chi tieu 5 nam_Worksheet in C: Users Administrator AppData Roaming eOffice TMP12345S BC cong trinh trong diem 2011-2015 den thang 8-2012" xfId="328"/>
    <cellStyle name="1_KH 2007 (theo doi)_Danh muc cong trinh trong diem (04.5.12) (1)" xfId="329"/>
    <cellStyle name="1_KH 2007 (theo doi)_Danh muc cong trinh trong diem (15.8.11)" xfId="330"/>
    <cellStyle name="1_KH 2007 (theo doi)_Danh muc cong trinh trong diem (25.5.12)" xfId="331"/>
    <cellStyle name="1_KH 2007 (theo doi)_Danh muc cong trinh trong diem (25.9.11)" xfId="332"/>
    <cellStyle name="1_KH 2007 (theo doi)_Danh muc cong trinh trong diem (31.8.11)" xfId="333"/>
    <cellStyle name="1_KH 2007 (theo doi)_DK bo tri lai (chinh thuc)" xfId="334"/>
    <cellStyle name="1_KH 2007 (theo doi)_Ke hoach 2010 (theo doi)" xfId="335"/>
    <cellStyle name="1_KH 2007 (theo doi)_Ke hoach 2012" xfId="336"/>
    <cellStyle name="1_KH 2007 (theo doi)_KH 2013_KKT_Phuluc(sửa lần cuối)" xfId="337"/>
    <cellStyle name="1_KH 2007 (theo doi)_KTXH (02)" xfId="338"/>
    <cellStyle name="1_KH 2007 (theo doi)_phu luc 6 thang gui bo" xfId="339"/>
    <cellStyle name="1_KH 2007 (theo doi)_Phu luc BC KTXH" xfId="340"/>
    <cellStyle name="1_KH 2007 (theo doi)_pvhung.skhdt 20117113152041 Danh muc cong trinh trong diem" xfId="341"/>
    <cellStyle name="1_KH 2007 (theo doi)_pvhung.skhdt 20117113152041 Danh muc cong trinh trong diem_KH 2013_KKT_Phuluc(sửa lần cuối)" xfId="342"/>
    <cellStyle name="1_KH 2007 (theo doi)_Tong hop so lieu" xfId="343"/>
    <cellStyle name="1_KH 2007 (theo doi)_Tong hop so lieu_BC cong trinh trong diem" xfId="344"/>
    <cellStyle name="1_KH 2007 (theo doi)_Tong hop so lieu_BC cong trinh trong diem_Bieu 6 thang nam 2012 (binh)" xfId="345"/>
    <cellStyle name="1_KH 2007 (theo doi)_Tong hop so lieu_Danh muc cong trinh trong diem (04.5.12) (1)" xfId="346"/>
    <cellStyle name="1_KH 2007 (theo doi)_Tong hop so lieu_Danh muc cong trinh trong diem (15.8.11)" xfId="347"/>
    <cellStyle name="1_KH 2007 (theo doi)_Tong hop so lieu_Danh muc cong trinh trong diem (25.5.12)" xfId="348"/>
    <cellStyle name="1_KH 2007 (theo doi)_Tong hop so lieu_Danh muc cong trinh trong diem (25.9.11)" xfId="349"/>
    <cellStyle name="1_KH 2007 (theo doi)_Tong hop so lieu_Danh muc cong trinh trong diem (31.8.11)" xfId="350"/>
    <cellStyle name="1_KH 2007 (theo doi)_Tong hop so lieu_pvhung.skhdt 20117113152041 Danh muc cong trinh trong diem" xfId="351"/>
    <cellStyle name="1_KH 2007 (theo doi)_Tong hop so lieu_Worksheet in C: Users Administrator AppData Roaming eOffice TMP12345S BC cong trinh trong diem 2011-2015 den thang 8-2012" xfId="352"/>
    <cellStyle name="1_KH 2007 (theo doi)_Tong hop theo doi von TPCP (BC)" xfId="353"/>
    <cellStyle name="1_KH 2007 (theo doi)_Worksheet in C: Users Administrator AppData Roaming eOffice TMP12345S BC cong trinh trong diem 2011-2015 den thang 8-2012" xfId="354"/>
    <cellStyle name="1_KH 2013_KKT_Phuluc(sửa lần cuối)" xfId="355"/>
    <cellStyle name="1_KTXH (02)" xfId="356"/>
    <cellStyle name="1_NTHOC" xfId="357"/>
    <cellStyle name="1_NTHOC 2" xfId="358"/>
    <cellStyle name="1_NTHOC_1 Bieu 6 thang nam 2011" xfId="359"/>
    <cellStyle name="1_NTHOC_1 Bieu 6 thang nam 2011_KH 2013_KKT_Phuluc(sửa lần cuối)" xfId="360"/>
    <cellStyle name="1_NTHOC_Bao cao tinh hinh thuc hien KH 2009 den 31-01-10" xfId="361"/>
    <cellStyle name="1_NTHOC_Bao cao tinh hinh thuc hien KH 2009 den 31-01-10_KH 2013_KKT_Phuluc(sửa lần cuối)" xfId="362"/>
    <cellStyle name="1_NTHOC_BC cong trinh trong diem" xfId="363"/>
    <cellStyle name="1_NTHOC_BC cong trinh trong diem_Bieu 6 thang nam 2012 (binh)" xfId="364"/>
    <cellStyle name="1_NTHOC_BC cong trinh trong diem_KH 2013_KKT_Phuluc(sửa lần cuối)" xfId="365"/>
    <cellStyle name="1_NTHOC_Bieu 01 UB(hung)" xfId="366"/>
    <cellStyle name="1_NTHOC_Bieu chi tieu NQ-HDNDT" xfId="367"/>
    <cellStyle name="1_NTHOC_Bieu mau KH 2013 (dia phuong)" xfId="368"/>
    <cellStyle name="1_NTHOC_Chi tieu 5 nam" xfId="369"/>
    <cellStyle name="1_NTHOC_Chi tieu 5 nam_BC cong trinh trong diem" xfId="370"/>
    <cellStyle name="1_NTHOC_Chi tieu 5 nam_BC cong trinh trong diem_Bieu 6 thang nam 2012 (binh)" xfId="371"/>
    <cellStyle name="1_NTHOC_Chi tieu 5 nam_Danh muc cong trinh trong diem (04.5.12) (1)" xfId="372"/>
    <cellStyle name="1_NTHOC_Chi tieu 5 nam_Danh muc cong trinh trong diem (15.8.11)" xfId="373"/>
    <cellStyle name="1_NTHOC_Chi tieu 5 nam_Danh muc cong trinh trong diem (25.5.12)" xfId="374"/>
    <cellStyle name="1_NTHOC_Chi tieu 5 nam_Danh muc cong trinh trong diem (25.9.11)" xfId="375"/>
    <cellStyle name="1_NTHOC_Chi tieu 5 nam_Danh muc cong trinh trong diem (31.8.11)" xfId="376"/>
    <cellStyle name="1_NTHOC_Chi tieu 5 nam_pvhung.skhdt 20117113152041 Danh muc cong trinh trong diem" xfId="377"/>
    <cellStyle name="1_NTHOC_Chi tieu 5 nam_Worksheet in C: Users Administrator AppData Roaming eOffice TMP12345S BC cong trinh trong diem 2011-2015 den thang 8-2012" xfId="378"/>
    <cellStyle name="1_NTHOC_Danh muc cong trinh trong diem (04.5.12) (1)" xfId="379"/>
    <cellStyle name="1_NTHOC_Danh muc cong trinh trong diem (15.8.11)" xfId="380"/>
    <cellStyle name="1_NTHOC_Danh muc cong trinh trong diem (25.5.12)" xfId="381"/>
    <cellStyle name="1_NTHOC_Danh muc cong trinh trong diem (25.9.11)" xfId="382"/>
    <cellStyle name="1_NTHOC_Danh muc cong trinh trong diem (31.8.11)" xfId="383"/>
    <cellStyle name="1_NTHOC_DK bo tri lai (chinh thuc)" xfId="384"/>
    <cellStyle name="1_NTHOC_Ke hoach 2012" xfId="385"/>
    <cellStyle name="1_NTHOC_KH 2013_KKT_Phuluc(sửa lần cuối)" xfId="386"/>
    <cellStyle name="1_NTHOC_KTXH (02)" xfId="387"/>
    <cellStyle name="1_NTHOC_phu luc 6 thang gui bo" xfId="388"/>
    <cellStyle name="1_NTHOC_Phu luc BC KTXH" xfId="389"/>
    <cellStyle name="1_NTHOC_pvhung.skhdt 20117113152041 Danh muc cong trinh trong diem" xfId="390"/>
    <cellStyle name="1_NTHOC_pvhung.skhdt 20117113152041 Danh muc cong trinh trong diem_KH 2013_KKT_Phuluc(sửa lần cuối)" xfId="391"/>
    <cellStyle name="1_NTHOC_Ra soat KH 2009 (chinh thuc o nha)" xfId="392"/>
    <cellStyle name="1_NTHOC_Tong hop so lieu" xfId="393"/>
    <cellStyle name="1_NTHOC_Tong hop so lieu_BC cong trinh trong diem" xfId="394"/>
    <cellStyle name="1_NTHOC_Tong hop so lieu_BC cong trinh trong diem_Bieu 6 thang nam 2012 (binh)" xfId="395"/>
    <cellStyle name="1_NTHOC_Tong hop so lieu_Danh muc cong trinh trong diem (04.5.12) (1)" xfId="396"/>
    <cellStyle name="1_NTHOC_Tong hop so lieu_Danh muc cong trinh trong diem (15.8.11)" xfId="397"/>
    <cellStyle name="1_NTHOC_Tong hop so lieu_Danh muc cong trinh trong diem (25.5.12)" xfId="398"/>
    <cellStyle name="1_NTHOC_Tong hop so lieu_Danh muc cong trinh trong diem (25.9.11)" xfId="399"/>
    <cellStyle name="1_NTHOC_Tong hop so lieu_Danh muc cong trinh trong diem (31.8.11)" xfId="400"/>
    <cellStyle name="1_NTHOC_Tong hop so lieu_pvhung.skhdt 20117113152041 Danh muc cong trinh trong diem" xfId="401"/>
    <cellStyle name="1_NTHOC_Tong hop so lieu_Worksheet in C: Users Administrator AppData Roaming eOffice TMP12345S BC cong trinh trong diem 2011-2015 den thang 8-2012" xfId="402"/>
    <cellStyle name="1_NTHOC_Tong hop theo doi von TPCP" xfId="403"/>
    <cellStyle name="1_NTHOC_Tong hop theo doi von TPCP (BC)" xfId="404"/>
    <cellStyle name="1_NTHOC_Worksheet in C: Users Administrator AppData Roaming eOffice TMP12345S BC cong trinh trong diem 2011-2015 den thang 8-2012" xfId="405"/>
    <cellStyle name="1_phu luc 6 thang gui bo" xfId="406"/>
    <cellStyle name="1_Phu luc BC KTXH" xfId="407"/>
    <cellStyle name="1_pvhung.skhdt 20117113152041 Danh muc cong trinh trong diem" xfId="408"/>
    <cellStyle name="1_pvhung.skhdt 20117113152041 Danh muc cong trinh trong diem_KH 2013_KKT_Phuluc(sửa lần cuối)" xfId="409"/>
    <cellStyle name="1_Ra soat Giai ngan 2007 (dang lam)" xfId="410"/>
    <cellStyle name="1_Ra soat Giai ngan 2007 (dang lam)_Bao cao tinh hinh thuc hien KH 2009 den 31-01-10" xfId="411"/>
    <cellStyle name="1_Ra soat Giai ngan 2007 (dang lam)_Bao cao tinh hinh thuc hien KH 2009 den 31-01-10_KH 2013_KKT_Phuluc(sửa lần cuối)" xfId="412"/>
    <cellStyle name="1_Ra soat Giai ngan 2007 (dang lam)_Book1" xfId="413"/>
    <cellStyle name="1_Ra soat Giai ngan 2007 (dang lam)_Tong hop theo doi von TPCP (BC)" xfId="414"/>
    <cellStyle name="1_Theo doi von TPCP (dang lam)" xfId="415"/>
    <cellStyle name="1_Theo doi von TPCP (dang lam)_Bao cao tinh hinh thuc hien KH 2009 den 31-01-10" xfId="416"/>
    <cellStyle name="1_Theo doi von TPCP (dang lam)_Bao cao tinh hinh thuc hien KH 2009 den 31-01-10_KH 2013_KKT_Phuluc(sửa lần cuối)" xfId="417"/>
    <cellStyle name="1_Theo doi von TPCP (dang lam)_Book1" xfId="418"/>
    <cellStyle name="1_Theo doi von TPCP (dang lam)_Tong hop theo doi von TPCP (BC)" xfId="419"/>
    <cellStyle name="1_Tong hop so lieu" xfId="420"/>
    <cellStyle name="1_Tong hop so lieu_BC cong trinh trong diem" xfId="421"/>
    <cellStyle name="1_Tong hop so lieu_BC cong trinh trong diem_Bieu 6 thang nam 2012 (binh)" xfId="422"/>
    <cellStyle name="1_Tong hop so lieu_Danh muc cong trinh trong diem (04.5.12) (1)" xfId="423"/>
    <cellStyle name="1_Tong hop so lieu_Danh muc cong trinh trong diem (15.8.11)" xfId="424"/>
    <cellStyle name="1_Tong hop so lieu_Danh muc cong trinh trong diem (25.5.12)" xfId="425"/>
    <cellStyle name="1_Tong hop so lieu_Danh muc cong trinh trong diem (25.9.11)" xfId="426"/>
    <cellStyle name="1_Tong hop so lieu_Danh muc cong trinh trong diem (31.8.11)" xfId="427"/>
    <cellStyle name="1_Tong hop so lieu_pvhung.skhdt 20117113152041 Danh muc cong trinh trong diem" xfId="428"/>
    <cellStyle name="1_Tong hop so lieu_Worksheet in C: Users Administrator AppData Roaming eOffice TMP12345S BC cong trinh trong diem 2011-2015 den thang 8-2012" xfId="429"/>
    <cellStyle name="1_Tong hop theo doi von TPCP (BC)" xfId="430"/>
    <cellStyle name="1_Worksheet in C: Users Administrator AppData Roaming eOffice TMP12345S BC cong trinh trong diem 2011-2015 den thang 8-2012" xfId="431"/>
    <cellStyle name="1_ÿÿÿÿÿ" xfId="432"/>
    <cellStyle name="1_ÿÿÿÿÿ_Bao cao tinh hinh thuc hien KH 2009 den 31-01-10" xfId="433"/>
    <cellStyle name="1_ÿÿÿÿÿ_Bao cao tinh hinh thuc hien KH 2009 den 31-01-10_KH 2013_KKT_Phuluc(sửa lần cuối)" xfId="434"/>
    <cellStyle name="1_ÿÿÿÿÿ_Book1" xfId="435"/>
    <cellStyle name="1_ÿÿÿÿÿ_Tong hop theo doi von TPCP (BC)" xfId="436"/>
    <cellStyle name="15" xfId="437"/>
    <cellStyle name="2" xfId="438"/>
    <cellStyle name="2 2" xfId="439"/>
    <cellStyle name="2_1 Bieu 6 thang nam 2011" xfId="440"/>
    <cellStyle name="2_1 Bieu 6 thang nam 2011_KH 2013_KKT_Phuluc(sửa lần cuối)" xfId="441"/>
    <cellStyle name="2_Bao cao tinh hinh thuc hien KH 2009 den 31-01-10" xfId="442"/>
    <cellStyle name="2_Bao cao tinh hinh thuc hien KH 2009 den 31-01-10_KH 2013_KKT_Phuluc(sửa lần cuối)" xfId="443"/>
    <cellStyle name="2_BC cong trinh trong diem" xfId="444"/>
    <cellStyle name="2_BC cong trinh trong diem_Bieu 6 thang nam 2012 (binh)" xfId="445"/>
    <cellStyle name="2_BC cong trinh trong diem_KH 2013_KKT_Phuluc(sửa lần cuối)" xfId="446"/>
    <cellStyle name="2_Bieu 01 UB(hung)" xfId="447"/>
    <cellStyle name="2_Bieu chi tieu NQ-HDNDT" xfId="448"/>
    <cellStyle name="2_Bieu mau KH 2013 (dia phuong)" xfId="449"/>
    <cellStyle name="2_BL vu" xfId="450"/>
    <cellStyle name="2_BL vu_Bao cao tinh hinh thuc hien KH 2009 den 31-01-10" xfId="451"/>
    <cellStyle name="2_Book1" xfId="452"/>
    <cellStyle name="2_Book1_Bao cao tinh hinh thuc hien KH 2009 den 31-01-10" xfId="453"/>
    <cellStyle name="2_Book1_Bao cao tinh hinh thuc hien KH 2009 den 31-01-10_KH 2013_KKT_Phuluc(sửa lần cuối)" xfId="454"/>
    <cellStyle name="2_Book1_Book1" xfId="455"/>
    <cellStyle name="2_Book1_Ra soat KH 2009 (chinh thuc o nha)" xfId="456"/>
    <cellStyle name="2_Chi tieu 5 nam" xfId="457"/>
    <cellStyle name="2_Chi tieu 5 nam_BC cong trinh trong diem" xfId="458"/>
    <cellStyle name="2_Chi tieu 5 nam_BC cong trinh trong diem_Bieu 6 thang nam 2012 (binh)" xfId="459"/>
    <cellStyle name="2_Chi tieu 5 nam_Danh muc cong trinh trong diem (04.5.12) (1)" xfId="460"/>
    <cellStyle name="2_Chi tieu 5 nam_Danh muc cong trinh trong diem (15.8.11)" xfId="461"/>
    <cellStyle name="2_Chi tieu 5 nam_Danh muc cong trinh trong diem (25.5.12)" xfId="462"/>
    <cellStyle name="2_Chi tieu 5 nam_Danh muc cong trinh trong diem (25.9.11)" xfId="463"/>
    <cellStyle name="2_Chi tieu 5 nam_Danh muc cong trinh trong diem (31.8.11)" xfId="464"/>
    <cellStyle name="2_Chi tieu 5 nam_pvhung.skhdt 20117113152041 Danh muc cong trinh trong diem" xfId="465"/>
    <cellStyle name="2_Chi tieu 5 nam_Worksheet in C: Users Administrator AppData Roaming eOffice TMP12345S BC cong trinh trong diem 2011-2015 den thang 8-2012" xfId="466"/>
    <cellStyle name="2_Danh muc cong trinh trong diem (04.5.12) (1)" xfId="467"/>
    <cellStyle name="2_Danh muc cong trinh trong diem (15.8.11)" xfId="468"/>
    <cellStyle name="2_Danh muc cong trinh trong diem (25.5.12)" xfId="469"/>
    <cellStyle name="2_Danh muc cong trinh trong diem (25.9.11)" xfId="470"/>
    <cellStyle name="2_Danh muc cong trinh trong diem (31.8.11)" xfId="471"/>
    <cellStyle name="2_DK bo tri lai (chinh thuc)" xfId="472"/>
    <cellStyle name="2_Ke hoach 2012" xfId="473"/>
    <cellStyle name="2_KH 2013_KKT_Phuluc(sửa lần cuối)" xfId="474"/>
    <cellStyle name="2_KTXH (02)" xfId="475"/>
    <cellStyle name="2_NTHOC" xfId="476"/>
    <cellStyle name="2_NTHOC 2" xfId="477"/>
    <cellStyle name="2_NTHOC_1 Bieu 6 thang nam 2011" xfId="478"/>
    <cellStyle name="2_NTHOC_1 Bieu 6 thang nam 2011_KH 2013_KKT_Phuluc(sửa lần cuối)" xfId="479"/>
    <cellStyle name="2_NTHOC_Bao cao tinh hinh thuc hien KH 2009 den 31-01-10" xfId="480"/>
    <cellStyle name="2_NTHOC_Bao cao tinh hinh thuc hien KH 2009 den 31-01-10_KH 2013_KKT_Phuluc(sửa lần cuối)" xfId="481"/>
    <cellStyle name="2_NTHOC_BC cong trinh trong diem" xfId="482"/>
    <cellStyle name="2_NTHOC_BC cong trinh trong diem_Bieu 6 thang nam 2012 (binh)" xfId="483"/>
    <cellStyle name="2_NTHOC_BC cong trinh trong diem_KH 2013_KKT_Phuluc(sửa lần cuối)" xfId="484"/>
    <cellStyle name="2_NTHOC_Bieu 01 UB(hung)" xfId="485"/>
    <cellStyle name="2_NTHOC_Bieu chi tieu NQ-HDNDT" xfId="486"/>
    <cellStyle name="2_NTHOC_Bieu mau KH 2013 (dia phuong)" xfId="487"/>
    <cellStyle name="2_NTHOC_Chi tieu 5 nam" xfId="488"/>
    <cellStyle name="2_NTHOC_Chi tieu 5 nam_BC cong trinh trong diem" xfId="489"/>
    <cellStyle name="2_NTHOC_Chi tieu 5 nam_BC cong trinh trong diem_Bieu 6 thang nam 2012 (binh)" xfId="490"/>
    <cellStyle name="2_NTHOC_Chi tieu 5 nam_Danh muc cong trinh trong diem (04.5.12) (1)" xfId="491"/>
    <cellStyle name="2_NTHOC_Chi tieu 5 nam_Danh muc cong trinh trong diem (15.8.11)" xfId="492"/>
    <cellStyle name="2_NTHOC_Chi tieu 5 nam_Danh muc cong trinh trong diem (25.5.12)" xfId="493"/>
    <cellStyle name="2_NTHOC_Chi tieu 5 nam_Danh muc cong trinh trong diem (25.9.11)" xfId="494"/>
    <cellStyle name="2_NTHOC_Chi tieu 5 nam_Danh muc cong trinh trong diem (31.8.11)" xfId="495"/>
    <cellStyle name="2_NTHOC_Chi tieu 5 nam_pvhung.skhdt 20117113152041 Danh muc cong trinh trong diem" xfId="496"/>
    <cellStyle name="2_NTHOC_Chi tieu 5 nam_Worksheet in C: Users Administrator AppData Roaming eOffice TMP12345S BC cong trinh trong diem 2011-2015 den thang 8-2012" xfId="497"/>
    <cellStyle name="2_NTHOC_Danh muc cong trinh trong diem (04.5.12) (1)" xfId="498"/>
    <cellStyle name="2_NTHOC_Danh muc cong trinh trong diem (15.8.11)" xfId="499"/>
    <cellStyle name="2_NTHOC_Danh muc cong trinh trong diem (25.5.12)" xfId="500"/>
    <cellStyle name="2_NTHOC_Danh muc cong trinh trong diem (25.9.11)" xfId="501"/>
    <cellStyle name="2_NTHOC_Danh muc cong trinh trong diem (31.8.11)" xfId="502"/>
    <cellStyle name="2_NTHOC_DK bo tri lai (chinh thuc)" xfId="503"/>
    <cellStyle name="2_NTHOC_Ke hoach 2012" xfId="504"/>
    <cellStyle name="2_NTHOC_KH 2013_KKT_Phuluc(sửa lần cuối)" xfId="505"/>
    <cellStyle name="2_NTHOC_KTXH (02)" xfId="506"/>
    <cellStyle name="2_NTHOC_phu luc 6 thang gui bo" xfId="507"/>
    <cellStyle name="2_NTHOC_Phu luc BC KTXH" xfId="508"/>
    <cellStyle name="2_NTHOC_pvhung.skhdt 20117113152041 Danh muc cong trinh trong diem" xfId="509"/>
    <cellStyle name="2_NTHOC_pvhung.skhdt 20117113152041 Danh muc cong trinh trong diem_KH 2013_KKT_Phuluc(sửa lần cuối)" xfId="510"/>
    <cellStyle name="2_NTHOC_Ra soat KH 2009 (chinh thuc o nha)" xfId="511"/>
    <cellStyle name="2_NTHOC_Tong hop so lieu" xfId="512"/>
    <cellStyle name="2_NTHOC_Tong hop so lieu_BC cong trinh trong diem" xfId="513"/>
    <cellStyle name="2_NTHOC_Tong hop so lieu_BC cong trinh trong diem_Bieu 6 thang nam 2012 (binh)" xfId="514"/>
    <cellStyle name="2_NTHOC_Tong hop so lieu_Danh muc cong trinh trong diem (04.5.12) (1)" xfId="515"/>
    <cellStyle name="2_NTHOC_Tong hop so lieu_Danh muc cong trinh trong diem (15.8.11)" xfId="516"/>
    <cellStyle name="2_NTHOC_Tong hop so lieu_Danh muc cong trinh trong diem (25.5.12)" xfId="517"/>
    <cellStyle name="2_NTHOC_Tong hop so lieu_Danh muc cong trinh trong diem (25.9.11)" xfId="518"/>
    <cellStyle name="2_NTHOC_Tong hop so lieu_Danh muc cong trinh trong diem (31.8.11)" xfId="519"/>
    <cellStyle name="2_NTHOC_Tong hop so lieu_pvhung.skhdt 20117113152041 Danh muc cong trinh trong diem" xfId="520"/>
    <cellStyle name="2_NTHOC_Tong hop so lieu_Worksheet in C: Users Administrator AppData Roaming eOffice TMP12345S BC cong trinh trong diem 2011-2015 den thang 8-2012" xfId="521"/>
    <cellStyle name="2_NTHOC_Tong hop theo doi von TPCP" xfId="522"/>
    <cellStyle name="2_NTHOC_Tong hop theo doi von TPCP (BC)" xfId="523"/>
    <cellStyle name="2_NTHOC_Worksheet in C: Users Administrator AppData Roaming eOffice TMP12345S BC cong trinh trong diem 2011-2015 den thang 8-2012" xfId="524"/>
    <cellStyle name="2_phu luc 6 thang gui bo" xfId="525"/>
    <cellStyle name="2_Phu luc BC KTXH" xfId="526"/>
    <cellStyle name="2_pvhung.skhdt 20117113152041 Danh muc cong trinh trong diem" xfId="527"/>
    <cellStyle name="2_pvhung.skhdt 20117113152041 Danh muc cong trinh trong diem_KH 2013_KKT_Phuluc(sửa lần cuối)" xfId="528"/>
    <cellStyle name="2_Ra soat KH 2008 (chinh thuc)" xfId="529"/>
    <cellStyle name="2_Ra soat KH 2009 (chinh thuc o nha)" xfId="530"/>
    <cellStyle name="2_Tong hop so lieu" xfId="531"/>
    <cellStyle name="2_Tong hop so lieu_BC cong trinh trong diem" xfId="532"/>
    <cellStyle name="2_Tong hop so lieu_BC cong trinh trong diem_Bieu 6 thang nam 2012 (binh)" xfId="533"/>
    <cellStyle name="2_Tong hop so lieu_Danh muc cong trinh trong diem (04.5.12) (1)" xfId="534"/>
    <cellStyle name="2_Tong hop so lieu_Danh muc cong trinh trong diem (15.8.11)" xfId="535"/>
    <cellStyle name="2_Tong hop so lieu_Danh muc cong trinh trong diem (25.5.12)" xfId="536"/>
    <cellStyle name="2_Tong hop so lieu_Danh muc cong trinh trong diem (25.9.11)" xfId="537"/>
    <cellStyle name="2_Tong hop so lieu_Danh muc cong trinh trong diem (31.8.11)" xfId="538"/>
    <cellStyle name="2_Tong hop so lieu_pvhung.skhdt 20117113152041 Danh muc cong trinh trong diem" xfId="539"/>
    <cellStyle name="2_Tong hop so lieu_Worksheet in C: Users Administrator AppData Roaming eOffice TMP12345S BC cong trinh trong diem 2011-2015 den thang 8-2012" xfId="540"/>
    <cellStyle name="2_Tong hop theo doi von TPCP" xfId="541"/>
    <cellStyle name="2_Tong hop theo doi von TPCP (BC)" xfId="542"/>
    <cellStyle name="2_Worksheet in C: Users Administrator AppData Roaming eOffice TMP12345S BC cong trinh trong diem 2011-2015 den thang 8-2012" xfId="543"/>
    <cellStyle name="20% - Accent1" xfId="544" builtinId="30" customBuiltin="1"/>
    <cellStyle name="20% - Accent1 2" xfId="545"/>
    <cellStyle name="20% - Accent2" xfId="546" builtinId="34" customBuiltin="1"/>
    <cellStyle name="20% - Accent2 2" xfId="547"/>
    <cellStyle name="20% - Accent3" xfId="548" builtinId="38" customBuiltin="1"/>
    <cellStyle name="20% - Accent3 2" xfId="549"/>
    <cellStyle name="20% - Accent4" xfId="550" builtinId="42" customBuiltin="1"/>
    <cellStyle name="20% - Accent4 2" xfId="551"/>
    <cellStyle name="20% - Accent5" xfId="552" builtinId="46" customBuiltin="1"/>
    <cellStyle name="20% - Accent5 2" xfId="553"/>
    <cellStyle name="20% - Accent6" xfId="554" builtinId="50" customBuiltin="1"/>
    <cellStyle name="20% - Accent6 2" xfId="555"/>
    <cellStyle name="3" xfId="556"/>
    <cellStyle name="3_Bao cao tinh hinh thuc hien KH 2009 den 31-01-10" xfId="557"/>
    <cellStyle name="4" xfId="558"/>
    <cellStyle name="40% - Accent1" xfId="559" builtinId="31" customBuiltin="1"/>
    <cellStyle name="40% - Accent1 2" xfId="560"/>
    <cellStyle name="40% - Accent2" xfId="561" builtinId="35" customBuiltin="1"/>
    <cellStyle name="40% - Accent2 2" xfId="562"/>
    <cellStyle name="40% - Accent3" xfId="563" builtinId="39" customBuiltin="1"/>
    <cellStyle name="40% - Accent3 2" xfId="564"/>
    <cellStyle name="40% - Accent4" xfId="565" builtinId="43" customBuiltin="1"/>
    <cellStyle name="40% - Accent4 2" xfId="566"/>
    <cellStyle name="40% - Accent5" xfId="567" builtinId="47" customBuiltin="1"/>
    <cellStyle name="40% - Accent5 2" xfId="568"/>
    <cellStyle name="40% - Accent6" xfId="569" builtinId="51" customBuiltin="1"/>
    <cellStyle name="40% - Accent6 2" xfId="570"/>
    <cellStyle name="52" xfId="571"/>
    <cellStyle name="60% - Accent1" xfId="572" builtinId="32" customBuiltin="1"/>
    <cellStyle name="60% - Accent1 2" xfId="573"/>
    <cellStyle name="60% - Accent2" xfId="574" builtinId="36" customBuiltin="1"/>
    <cellStyle name="60% - Accent2 2" xfId="575"/>
    <cellStyle name="60% - Accent3" xfId="576" builtinId="40" customBuiltin="1"/>
    <cellStyle name="60% - Accent3 2" xfId="577"/>
    <cellStyle name="60% - Accent4" xfId="578" builtinId="44" customBuiltin="1"/>
    <cellStyle name="60% - Accent4 2" xfId="579"/>
    <cellStyle name="60% - Accent5" xfId="580" builtinId="48" customBuiltin="1"/>
    <cellStyle name="60% - Accent5 2" xfId="581"/>
    <cellStyle name="60% - Accent6" xfId="582" builtinId="52" customBuiltin="1"/>
    <cellStyle name="60% - Accent6 2" xfId="583"/>
    <cellStyle name="Accent1" xfId="584" builtinId="29" customBuiltin="1"/>
    <cellStyle name="Accent1 2" xfId="585"/>
    <cellStyle name="Accent2" xfId="586" builtinId="33" customBuiltin="1"/>
    <cellStyle name="Accent2 2" xfId="587"/>
    <cellStyle name="Accent3" xfId="588" builtinId="37" customBuiltin="1"/>
    <cellStyle name="Accent3 2" xfId="589"/>
    <cellStyle name="Accent4" xfId="590" builtinId="41" customBuiltin="1"/>
    <cellStyle name="Accent4 2" xfId="591"/>
    <cellStyle name="Accent5" xfId="592" builtinId="45" customBuiltin="1"/>
    <cellStyle name="Accent5 2" xfId="593"/>
    <cellStyle name="Accent6" xfId="594" builtinId="49" customBuiltin="1"/>
    <cellStyle name="Accent6 2" xfId="595"/>
    <cellStyle name="ÅëÈ­ [0]_¿ì¹°Åë" xfId="596"/>
    <cellStyle name="AeE­ [0]_INQUIRY ¿?¾÷AßAø " xfId="597"/>
    <cellStyle name="ÅëÈ­_¿ì¹°Åë" xfId="598"/>
    <cellStyle name="AeE­_INQUIRY ¿?¾÷AßAø " xfId="599"/>
    <cellStyle name="ÄÞ¸¶ [0]_¿ì¹°Åë" xfId="600"/>
    <cellStyle name="AÞ¸¶ [0]_INQUIRY ¿?¾÷AßAø " xfId="601"/>
    <cellStyle name="ÄÞ¸¶_¿ì¹°Åë" xfId="602"/>
    <cellStyle name="AÞ¸¶_INQUIRY ¿?¾÷AßAø " xfId="603"/>
    <cellStyle name="AutoFormat-Optionen" xfId="604"/>
    <cellStyle name="AutoFormat-Optionen 10" xfId="605"/>
    <cellStyle name="AutoFormat-Optionen 16" xfId="606"/>
    <cellStyle name="AutoFormat-Optionen 2" xfId="607"/>
    <cellStyle name="AutoFormat-Optionen 2 2" xfId="608"/>
    <cellStyle name="AutoFormat-Optionen 3" xfId="609"/>
    <cellStyle name="AutoFormat-Optionen 4" xfId="610"/>
    <cellStyle name="AutoFormat-Optionen 6" xfId="611"/>
    <cellStyle name="AutoFormat-Optionen 7" xfId="612"/>
    <cellStyle name="AutoFormat-Optionen 8" xfId="613"/>
    <cellStyle name="AutoFormat-Optionen_B9-CTMTQG" xfId="614"/>
    <cellStyle name="Bad" xfId="615" builtinId="27" customBuiltin="1"/>
    <cellStyle name="Bad 2" xfId="616"/>
    <cellStyle name="Bình Thường_Cat phay" xfId="617"/>
    <cellStyle name="C?AØ_¿?¾÷CoE² " xfId="618"/>
    <cellStyle name="Ç¥ÁØ_´çÃÊ±¸ÀÔ»ý»ê" xfId="619"/>
    <cellStyle name="C￥AØ_¿μ¾÷CoE² " xfId="620"/>
    <cellStyle name="Calc Currency (0)" xfId="621"/>
    <cellStyle name="Calc Currency (0) 2" xfId="622"/>
    <cellStyle name="Calc Currency (2)" xfId="623"/>
    <cellStyle name="Calc Percent (0)" xfId="624"/>
    <cellStyle name="Calc Percent (1)" xfId="625"/>
    <cellStyle name="Calc Percent (2)" xfId="626"/>
    <cellStyle name="Calc Units (0)" xfId="627"/>
    <cellStyle name="Calc Units (1)" xfId="628"/>
    <cellStyle name="Calc Units (2)" xfId="629"/>
    <cellStyle name="Calculation" xfId="630" builtinId="22" customBuiltin="1"/>
    <cellStyle name="Calculation 2" xfId="631"/>
    <cellStyle name="category" xfId="632"/>
    <cellStyle name="category 2" xfId="633"/>
    <cellStyle name="Check Cell" xfId="634" builtinId="23" customBuiltin="1"/>
    <cellStyle name="Check Cell 2" xfId="635"/>
    <cellStyle name="CHUONG" xfId="636"/>
    <cellStyle name="Comma" xfId="637" builtinId="3"/>
    <cellStyle name="Comma [0] 2" xfId="638"/>
    <cellStyle name="Comma [0] 2 2" xfId="639"/>
    <cellStyle name="Comma [0] 2 2 2" xfId="640"/>
    <cellStyle name="Comma [0] 2 3" xfId="641"/>
    <cellStyle name="Comma [0] 2_Bieu chi tieu NQ-HDNDT" xfId="642"/>
    <cellStyle name="Comma [0] 3" xfId="643"/>
    <cellStyle name="Comma [0] 3 2" xfId="644"/>
    <cellStyle name="Comma [0] 4" xfId="645"/>
    <cellStyle name="Comma [0] 4 2" xfId="646"/>
    <cellStyle name="Comma [0] 5" xfId="647"/>
    <cellStyle name="Comma [0] 6" xfId="648"/>
    <cellStyle name="Comma [00]" xfId="649"/>
    <cellStyle name="Comma 10" xfId="650"/>
    <cellStyle name="Comma 10 2" xfId="651"/>
    <cellStyle name="Comma 10 2 2" xfId="652"/>
    <cellStyle name="Comma 10 3" xfId="653"/>
    <cellStyle name="Comma 10 4" xfId="654"/>
    <cellStyle name="Comma 10 5" xfId="655"/>
    <cellStyle name="Comma 11" xfId="656"/>
    <cellStyle name="Comma 11 2" xfId="657"/>
    <cellStyle name="Comma 12" xfId="658"/>
    <cellStyle name="Comma 12 2" xfId="659"/>
    <cellStyle name="Comma 13" xfId="660"/>
    <cellStyle name="Comma 13 2" xfId="661"/>
    <cellStyle name="Comma 14" xfId="662"/>
    <cellStyle name="Comma 14 2" xfId="663"/>
    <cellStyle name="Comma 15" xfId="664"/>
    <cellStyle name="Comma 15 2" xfId="665"/>
    <cellStyle name="Comma 16" xfId="666"/>
    <cellStyle name="Comma 16 2" xfId="667"/>
    <cellStyle name="Comma 17" xfId="668"/>
    <cellStyle name="Comma 17 2" xfId="669"/>
    <cellStyle name="Comma 18" xfId="670"/>
    <cellStyle name="Comma 18 2" xfId="671"/>
    <cellStyle name="Comma 19" xfId="672"/>
    <cellStyle name="Comma 2" xfId="673"/>
    <cellStyle name="Comma 2 2" xfId="674"/>
    <cellStyle name="Comma 2 3" xfId="675"/>
    <cellStyle name="Comma 2 4" xfId="676"/>
    <cellStyle name="Comma 2 4 2" xfId="677"/>
    <cellStyle name="Comma 2 5" xfId="678"/>
    <cellStyle name="Comma 2 5 2" xfId="679"/>
    <cellStyle name="Comma 2 6" xfId="680"/>
    <cellStyle name="Comma 2 7" xfId="681"/>
    <cellStyle name="Comma 2_B9-CTMTQG" xfId="682"/>
    <cellStyle name="Comma 20" xfId="683"/>
    <cellStyle name="Comma 21" xfId="684"/>
    <cellStyle name="Comma 22" xfId="685"/>
    <cellStyle name="Comma 22 3" xfId="686"/>
    <cellStyle name="Comma 23" xfId="687"/>
    <cellStyle name="Comma 24" xfId="688"/>
    <cellStyle name="Comma 25" xfId="1463"/>
    <cellStyle name="Comma 3" xfId="689"/>
    <cellStyle name="Comma 3 2" xfId="690"/>
    <cellStyle name="Comma 3 3" xfId="691"/>
    <cellStyle name="Comma 3_B9-CTMTQG" xfId="692"/>
    <cellStyle name="Comma 3_BC 6 thang_Phu Luc" xfId="693"/>
    <cellStyle name="Comma 4" xfId="694"/>
    <cellStyle name="Comma 4 2" xfId="695"/>
    <cellStyle name="Comma 4 2 2" xfId="696"/>
    <cellStyle name="Comma 5" xfId="697"/>
    <cellStyle name="Comma 5 2" xfId="698"/>
    <cellStyle name="Comma 6" xfId="699"/>
    <cellStyle name="Comma 6 2" xfId="700"/>
    <cellStyle name="Comma 6 2 2" xfId="701"/>
    <cellStyle name="Comma 6 3" xfId="702"/>
    <cellStyle name="Comma 6 3 2" xfId="703"/>
    <cellStyle name="Comma 6 4" xfId="704"/>
    <cellStyle name="Comma 7" xfId="705"/>
    <cellStyle name="Comma 7 2" xfId="706"/>
    <cellStyle name="Comma 7 3" xfId="707"/>
    <cellStyle name="Comma 8" xfId="708"/>
    <cellStyle name="Comma 8 2" xfId="709"/>
    <cellStyle name="Comma 8 3" xfId="710"/>
    <cellStyle name="Comma 9" xfId="711"/>
    <cellStyle name="Comma 9 2" xfId="712"/>
    <cellStyle name="comma zerodec" xfId="713"/>
    <cellStyle name="comma zerodec 2" xfId="714"/>
    <cellStyle name="comma zerodec 2 2" xfId="715"/>
    <cellStyle name="Comma0" xfId="716"/>
    <cellStyle name="Currency [00]" xfId="717"/>
    <cellStyle name="Currency0" xfId="718"/>
    <cellStyle name="Currency1" xfId="719"/>
    <cellStyle name="Currency1 2" xfId="720"/>
    <cellStyle name="Currency1 2 2" xfId="721"/>
    <cellStyle name="Date" xfId="722"/>
    <cellStyle name="Date Short" xfId="723"/>
    <cellStyle name="Date_1 Bieu 6 thang nam 2011" xfId="724"/>
    <cellStyle name="Decimal" xfId="725"/>
    <cellStyle name="DELTA" xfId="726"/>
    <cellStyle name="Dezimal [0]_68574_Materialbedarfsliste" xfId="727"/>
    <cellStyle name="Dezimal_68574_Materialbedarfsliste" xfId="728"/>
    <cellStyle name="Dollar (zero dec)" xfId="729"/>
    <cellStyle name="Dollar (zero dec) 2" xfId="730"/>
    <cellStyle name="Dollar (zero dec) 2 2" xfId="731"/>
    <cellStyle name="Enter Currency (0)" xfId="732"/>
    <cellStyle name="Enter Currency (2)" xfId="733"/>
    <cellStyle name="Enter Units (0)" xfId="734"/>
    <cellStyle name="Enter Units (1)" xfId="735"/>
    <cellStyle name="Enter Units (2)" xfId="736"/>
    <cellStyle name="Euro" xfId="737"/>
    <cellStyle name="Explanatory Text" xfId="738" builtinId="53" customBuiltin="1"/>
    <cellStyle name="Explanatory Text 2" xfId="739"/>
    <cellStyle name="Fixed" xfId="740"/>
    <cellStyle name="Good" xfId="741" builtinId="26" customBuiltin="1"/>
    <cellStyle name="Good 2" xfId="742"/>
    <cellStyle name="Grey" xfId="743"/>
    <cellStyle name="Grey 2" xfId="744"/>
    <cellStyle name="ha" xfId="745"/>
    <cellStyle name="Header" xfId="746"/>
    <cellStyle name="Header1" xfId="747"/>
    <cellStyle name="Header1 2" xfId="748"/>
    <cellStyle name="Header2" xfId="749"/>
    <cellStyle name="Header2 2" xfId="750"/>
    <cellStyle name="Heading 1" xfId="751" builtinId="16" customBuiltin="1"/>
    <cellStyle name="Heading 1 2" xfId="752"/>
    <cellStyle name="Heading 2" xfId="753" builtinId="17" customBuiltin="1"/>
    <cellStyle name="Heading 2 2" xfId="754"/>
    <cellStyle name="Heading 3" xfId="755" builtinId="18" customBuiltin="1"/>
    <cellStyle name="Heading 3 2" xfId="756"/>
    <cellStyle name="Heading 4" xfId="757" builtinId="19" customBuiltin="1"/>
    <cellStyle name="Heading 4 2" xfId="758"/>
    <cellStyle name="HEADING1" xfId="759"/>
    <cellStyle name="HEADING1 2" xfId="760"/>
    <cellStyle name="HEADING1 2 2" xfId="761"/>
    <cellStyle name="HEADING2" xfId="762"/>
    <cellStyle name="HEADING2 2" xfId="763"/>
    <cellStyle name="HEADING2 2 2" xfId="764"/>
    <cellStyle name="headoption" xfId="765"/>
    <cellStyle name="Hoa-Scholl" xfId="766"/>
    <cellStyle name="Input" xfId="767" builtinId="20" customBuiltin="1"/>
    <cellStyle name="Input [yellow]" xfId="768"/>
    <cellStyle name="Input [yellow] 2" xfId="769"/>
    <cellStyle name="Input 2" xfId="770"/>
    <cellStyle name="Input 3" xfId="771"/>
    <cellStyle name="Input 4" xfId="772"/>
    <cellStyle name="Input 5" xfId="773"/>
    <cellStyle name="Input 6" xfId="774"/>
    <cellStyle name="Input 7" xfId="775"/>
    <cellStyle name="Ledger 17 x 11 in" xfId="776"/>
    <cellStyle name="Ledger 17 x 11 in 2" xfId="777"/>
    <cellStyle name="Line" xfId="778"/>
    <cellStyle name="Line 2" xfId="779"/>
    <cellStyle name="Link Currency (0)" xfId="780"/>
    <cellStyle name="Link Currency (2)" xfId="781"/>
    <cellStyle name="Link Units (0)" xfId="782"/>
    <cellStyle name="Link Units (1)" xfId="783"/>
    <cellStyle name="Link Units (2)" xfId="784"/>
    <cellStyle name="Linked Cell" xfId="785" builtinId="24" customBuiltin="1"/>
    <cellStyle name="Linked Cell 2" xfId="786"/>
    <cellStyle name="Loai CBDT" xfId="787"/>
    <cellStyle name="Loai CT" xfId="788"/>
    <cellStyle name="Loai GD" xfId="789"/>
    <cellStyle name="Millares [0]_Well Timing" xfId="790"/>
    <cellStyle name="Millares_Well Timing" xfId="791"/>
    <cellStyle name="Model" xfId="792"/>
    <cellStyle name="Model 2" xfId="793"/>
    <cellStyle name="moi" xfId="794"/>
    <cellStyle name="moi 2" xfId="795"/>
    <cellStyle name="Moneda [0]_Well Timing" xfId="796"/>
    <cellStyle name="Moneda_Well Timing" xfId="797"/>
    <cellStyle name="Monétaire [0]_TARIFFS DB" xfId="798"/>
    <cellStyle name="Monétaire_TARIFFS DB" xfId="799"/>
    <cellStyle name="n" xfId="800"/>
    <cellStyle name="n 2" xfId="801"/>
    <cellStyle name="n_1 Bieu 6 thang nam 2011" xfId="802"/>
    <cellStyle name="n_17 bieu (hung cap nhap)" xfId="803"/>
    <cellStyle name="n_Bao cao doan cong tac cua Bo thang 4-2010" xfId="804"/>
    <cellStyle name="n_Bao cao tinh hinh thuc hien KH 2009 den 31-01-10" xfId="805"/>
    <cellStyle name="n_Bieu 01 UB(hung)" xfId="806"/>
    <cellStyle name="n_Bieu chi tieu NQ-HDNDT" xfId="807"/>
    <cellStyle name="n_Bieu mau ke hoach 2013" xfId="808"/>
    <cellStyle name="n_Bieu mau KH 2013 (dia phuong)" xfId="809"/>
    <cellStyle name="n_Book1" xfId="810"/>
    <cellStyle name="n_Book1_Bieu du thao QD von ho tro co MT" xfId="811"/>
    <cellStyle name="n_Book1_Bieu du thao QD von ho tro co MT 3" xfId="812"/>
    <cellStyle name="n_Chi tieu 5 nam" xfId="813"/>
    <cellStyle name="n_Ke hoach 2010 (theo doi)" xfId="814"/>
    <cellStyle name="n_Ke hoach 2012" xfId="815"/>
    <cellStyle name="n_KH 2013_KKT_Phuluc(sửa lần cuối)" xfId="816"/>
    <cellStyle name="n_KTXH (02)" xfId="817"/>
    <cellStyle name="n_phu luc 6 thang gui bo" xfId="818"/>
    <cellStyle name="n_Phu luc BC KTXH" xfId="819"/>
    <cellStyle name="n_Tong hop so lieu" xfId="820"/>
    <cellStyle name="n_Tong hop theo doi von TPCP (BC)" xfId="821"/>
    <cellStyle name="Neutral" xfId="822" builtinId="28" customBuiltin="1"/>
    <cellStyle name="Neutral 2" xfId="823"/>
    <cellStyle name="New Times Roman" xfId="824"/>
    <cellStyle name="New Times Roman 2" xfId="825"/>
    <cellStyle name="New Times Roman 2 2" xfId="826"/>
    <cellStyle name="no dec" xfId="827"/>
    <cellStyle name="no dec 2" xfId="828"/>
    <cellStyle name="no dec 2 2" xfId="829"/>
    <cellStyle name="ÑONVÒ" xfId="830"/>
    <cellStyle name="Normal" xfId="0" builtinId="0"/>
    <cellStyle name="Normal - Style1" xfId="831"/>
    <cellStyle name="Normal - Style1 2" xfId="832"/>
    <cellStyle name="Normal - Style1 3" xfId="833"/>
    <cellStyle name="Normal - Style1 3 2" xfId="834"/>
    <cellStyle name="Normal - Style1 3 2 2" xfId="1467"/>
    <cellStyle name="Normal - Style1 3 3" xfId="1466"/>
    <cellStyle name="Normal - Style1 4" xfId="835"/>
    <cellStyle name="Normal - Style1 5" xfId="836"/>
    <cellStyle name="Normal - Style1 6" xfId="1465"/>
    <cellStyle name="Normal - Style1_Phu luc BC KTXH" xfId="837"/>
    <cellStyle name="Normal - 유형1" xfId="838"/>
    <cellStyle name="Normal 10" xfId="839"/>
    <cellStyle name="Normal 10 2" xfId="840"/>
    <cellStyle name="Normal 10 2 2" xfId="841"/>
    <cellStyle name="Normal 10 3" xfId="842"/>
    <cellStyle name="Normal 10 4" xfId="843"/>
    <cellStyle name="Normal 11" xfId="844"/>
    <cellStyle name="Normal 11 2" xfId="845"/>
    <cellStyle name="Normal 11 2 2" xfId="846"/>
    <cellStyle name="Normal 12" xfId="847"/>
    <cellStyle name="Normal 12 2" xfId="848"/>
    <cellStyle name="Normal 12 3" xfId="849"/>
    <cellStyle name="Normal 12 4" xfId="850"/>
    <cellStyle name="Normal 13" xfId="851"/>
    <cellStyle name="Normal 13 2" xfId="852"/>
    <cellStyle name="Normal 13 3" xfId="853"/>
    <cellStyle name="Normal 13 4" xfId="854"/>
    <cellStyle name="Normal 14" xfId="855"/>
    <cellStyle name="Normal 14 2" xfId="856"/>
    <cellStyle name="Normal 15" xfId="857"/>
    <cellStyle name="Normal 15 2" xfId="858"/>
    <cellStyle name="Normal 16" xfId="859"/>
    <cellStyle name="Normal 16 2" xfId="860"/>
    <cellStyle name="Normal 16 3" xfId="861"/>
    <cellStyle name="Normal 17" xfId="862"/>
    <cellStyle name="Normal 17 2" xfId="863"/>
    <cellStyle name="Normal 17 3" xfId="864"/>
    <cellStyle name="Normal 18" xfId="865"/>
    <cellStyle name="Normal 18 2" xfId="866"/>
    <cellStyle name="Normal 19" xfId="867"/>
    <cellStyle name="Normal 19 2" xfId="868"/>
    <cellStyle name="Normal 19 3" xfId="869"/>
    <cellStyle name="Normal 2" xfId="870"/>
    <cellStyle name="Normal 2 2" xfId="871"/>
    <cellStyle name="Normal 2 2 2" xfId="872"/>
    <cellStyle name="Normal 2 2 2 2" xfId="873"/>
    <cellStyle name="Normal 2 2 2 2 2" xfId="874"/>
    <cellStyle name="Normal 2 2 2 3" xfId="875"/>
    <cellStyle name="Normal 2 2 2_Bieu cap nhat so lieu chinh thuc nam 2011" xfId="876"/>
    <cellStyle name="Normal 2 2_Bieu cap nhat so lieu chinh thuc nam 2011" xfId="877"/>
    <cellStyle name="Normal 2 3" xfId="878"/>
    <cellStyle name="Normal 2 3 2" xfId="879"/>
    <cellStyle name="Normal 2 4" xfId="880"/>
    <cellStyle name="Normal 2 4 2" xfId="881"/>
    <cellStyle name="Normal 2 5" xfId="882"/>
    <cellStyle name="Normal 2 5 2" xfId="883"/>
    <cellStyle name="Normal 2 5 3" xfId="884"/>
    <cellStyle name="Normal 2 5 4" xfId="885"/>
    <cellStyle name="Normal 2 5 5" xfId="886"/>
    <cellStyle name="Normal 2 5_FILE CHI TIEU HIEN VAT HOAN CHINH NGAY 04-12-2014" xfId="887"/>
    <cellStyle name="Normal 2 6" xfId="888"/>
    <cellStyle name="Normal 2 6 2" xfId="889"/>
    <cellStyle name="Normal 2 7" xfId="890"/>
    <cellStyle name="Normal 2 8" xfId="891"/>
    <cellStyle name="Normal 2 9" xfId="892"/>
    <cellStyle name="Normal 2_1 Bieu 6 thang nam 2011" xfId="893"/>
    <cellStyle name="Normal 20" xfId="894"/>
    <cellStyle name="Normal 21" xfId="895"/>
    <cellStyle name="Normal 22" xfId="896"/>
    <cellStyle name="Normal 23" xfId="897"/>
    <cellStyle name="Normal 24" xfId="898"/>
    <cellStyle name="Normal 25" xfId="899"/>
    <cellStyle name="Normal 26" xfId="900"/>
    <cellStyle name="Normal 27" xfId="901"/>
    <cellStyle name="Normal 28" xfId="1464"/>
    <cellStyle name="Normal 3" xfId="902"/>
    <cellStyle name="Normal 3 2" xfId="903"/>
    <cellStyle name="Normal 3 3" xfId="904"/>
    <cellStyle name="Normal 3 4" xfId="905"/>
    <cellStyle name="Normal 3 4 2" xfId="906"/>
    <cellStyle name="Normal 3 5" xfId="907"/>
    <cellStyle name="Normal 3_1 Bieu 6 thang nam 2011" xfId="908"/>
    <cellStyle name="Normal 3_17 bieu (hung cap nhap)" xfId="909"/>
    <cellStyle name="Normal 4" xfId="910"/>
    <cellStyle name="Normal 4 2" xfId="911"/>
    <cellStyle name="Normal 4 3" xfId="912"/>
    <cellStyle name="Normal 4 4" xfId="913"/>
    <cellStyle name="Normal 4_BC 6 thang_Phu Luc" xfId="914"/>
    <cellStyle name="Normal 5" xfId="915"/>
    <cellStyle name="Normal 5 2" xfId="916"/>
    <cellStyle name="Normal 5 3" xfId="917"/>
    <cellStyle name="Normal 5 4" xfId="918"/>
    <cellStyle name="Normal 5_B9-CTMTQG" xfId="919"/>
    <cellStyle name="Normal 6" xfId="920"/>
    <cellStyle name="Normal 6 2" xfId="921"/>
    <cellStyle name="Normal 6 3" xfId="922"/>
    <cellStyle name="Normal 6 4" xfId="923"/>
    <cellStyle name="Normal 6_BC 6 thang_Phu Luc" xfId="924"/>
    <cellStyle name="Normal 7" xfId="925"/>
    <cellStyle name="Normal 8" xfId="926"/>
    <cellStyle name="Normal 8 2 3" xfId="927"/>
    <cellStyle name="Normal 9" xfId="928"/>
    <cellStyle name="Normal_17 bieu (hung cap nhap)" xfId="929"/>
    <cellStyle name="Normal_bieu mau 2012 (cap nhap)" xfId="930"/>
    <cellStyle name="Normal_bieu mau KH2008" xfId="931"/>
    <cellStyle name="Normal_Bieu XDKH 2010- Dia phuong (hung)" xfId="932"/>
    <cellStyle name="Normal_CT chu yeu 6 thang 2011 (BC tinh) 2" xfId="1461"/>
    <cellStyle name="Normal_CT chu yeu 6 thang 2011 (BC tinh) 3" xfId="1462"/>
    <cellStyle name="Normal_Ket qua SXNN 2011" xfId="933"/>
    <cellStyle name="Normal_Sheet1" xfId="934"/>
    <cellStyle name="Normal_Sheet1_bieu mau 2012 (cap nhap)" xfId="935"/>
    <cellStyle name="Normal_Sheet6" xfId="936"/>
    <cellStyle name="Normal1" xfId="937"/>
    <cellStyle name="Note" xfId="938" builtinId="10" customBuiltin="1"/>
    <cellStyle name="Note 2" xfId="939"/>
    <cellStyle name="Note 3" xfId="940"/>
    <cellStyle name="Œ…‹æØ‚è [0.00]_ÆÂ¹²" xfId="941"/>
    <cellStyle name="oft Excel]_x000d__x000a_Comment=open=/f ‚ðw’è‚·‚é‚ÆAƒ†[ƒU[’è‹`ŠÖ”‚ðŠÖ”“\‚è•t‚¯‚Ìˆê——‚É“o˜^‚·‚é‚±‚Æ‚ª‚Å‚«‚Ü‚·B_x000d__x000a_Maximized" xfId="942"/>
    <cellStyle name="omma [0]_Mktg Prog" xfId="943"/>
    <cellStyle name="ormal_Sheet1_1" xfId="944"/>
    <cellStyle name="Output" xfId="945" builtinId="21" customBuiltin="1"/>
    <cellStyle name="Output 2" xfId="946"/>
    <cellStyle name="paint" xfId="947"/>
    <cellStyle name="Percent [0]" xfId="948"/>
    <cellStyle name="Percent [00]" xfId="949"/>
    <cellStyle name="Percent [2]" xfId="950"/>
    <cellStyle name="Percent [2] 2" xfId="951"/>
    <cellStyle name="Percent 10" xfId="952"/>
    <cellStyle name="Percent 11" xfId="953"/>
    <cellStyle name="Percent 12" xfId="954"/>
    <cellStyle name="Percent 13" xfId="955"/>
    <cellStyle name="Percent 14" xfId="956"/>
    <cellStyle name="Percent 2" xfId="957"/>
    <cellStyle name="Percent 2 2" xfId="958"/>
    <cellStyle name="Percent 2 3" xfId="959"/>
    <cellStyle name="Percent 2_Bieu chi tieu NQ-HDNDT" xfId="960"/>
    <cellStyle name="Percent 3" xfId="961"/>
    <cellStyle name="Percent 4" xfId="962"/>
    <cellStyle name="Percent 5" xfId="963"/>
    <cellStyle name="Percent 6" xfId="964"/>
    <cellStyle name="Percent 7" xfId="965"/>
    <cellStyle name="Percent 8" xfId="966"/>
    <cellStyle name="Percent 9" xfId="967"/>
    <cellStyle name="PrePop Currency (0)" xfId="968"/>
    <cellStyle name="PrePop Currency (2)" xfId="969"/>
    <cellStyle name="PrePop Units (0)" xfId="970"/>
    <cellStyle name="PrePop Units (1)" xfId="971"/>
    <cellStyle name="PrePop Units (2)" xfId="972"/>
    <cellStyle name="pricing" xfId="973"/>
    <cellStyle name="PSChar" xfId="974"/>
    <cellStyle name="PSHeading" xfId="975"/>
    <cellStyle name="PSHeading 2" xfId="976"/>
    <cellStyle name="subhead" xfId="977"/>
    <cellStyle name="subhead 2" xfId="978"/>
    <cellStyle name="T" xfId="979"/>
    <cellStyle name="T 2" xfId="980"/>
    <cellStyle name="T 2 2" xfId="981"/>
    <cellStyle name="T_02. BIEU NQDH XV" xfId="982"/>
    <cellStyle name="T_1 Bieu 6 thang nam 2011" xfId="983"/>
    <cellStyle name="T_1 Bieu 6 thang nam 2011 2" xfId="984"/>
    <cellStyle name="T_1 Bieu 6 thang nam 2011_02. BIEU NQDH XV" xfId="985"/>
    <cellStyle name="T_1 Bieu 6 thang nam 2011_BIEU BAO CAO KTXH 2015, PHNV 2016 (10.2015)" xfId="986"/>
    <cellStyle name="T_1 Bieu 6 thang nam 2011_Phu luc BC KTXH" xfId="987"/>
    <cellStyle name="T_1 Bieu 6 thang nam 2011_THANH 15.10" xfId="988"/>
    <cellStyle name="T_1 Bieu 6 thang nam 2011_Worksheet in F: BAO CAO KTXH 2015 BAO CAO CUA CAC PHONG THCL DAU TU PHAT TRIEN VA CONG TRINH TRONG DIEM (2)" xfId="989"/>
    <cellStyle name="T_Bao cao tinh hinh thuc hien KH 2009 den 31-01-10" xfId="990"/>
    <cellStyle name="T_Bao cao tinh hinh thuc hien KH 2009 den 31-01-10 2" xfId="991"/>
    <cellStyle name="T_Bao cao tinh hinh thuc hien KH 2009 den 31-01-10_02. BIEU NQDH XV" xfId="992"/>
    <cellStyle name="T_Bao cao tinh hinh thuc hien KH 2009 den 31-01-10_BIEU BAO CAO KTXH 2015, PHNV 2016 (10.2015)" xfId="993"/>
    <cellStyle name="T_Bao cao tinh hinh thuc hien KH 2009 den 31-01-10_Phu luc BC KTXH" xfId="994"/>
    <cellStyle name="T_Bao cao tinh hinh thuc hien KH 2009 den 31-01-10_THANH 15.10" xfId="995"/>
    <cellStyle name="T_Bao cao tinh hinh thuc hien KH 2009 den 31-01-10_Worksheet in F: BAO CAO KTXH 2015 BAO CAO CUA CAC PHONG THCL DAU TU PHAT TRIEN VA CONG TRINH TRONG DIEM (2)" xfId="996"/>
    <cellStyle name="T_BC cong trinh trong diem" xfId="997"/>
    <cellStyle name="T_BC cong trinh trong diem 2" xfId="998"/>
    <cellStyle name="T_BC cong trinh trong diem_02. BIEU NQDH XV" xfId="999"/>
    <cellStyle name="T_BC cong trinh trong diem_Bieu 6 thang nam 2012 (binh)" xfId="1000"/>
    <cellStyle name="T_BC cong trinh trong diem_Bieu 6 thang nam 2012 (binh) 2" xfId="1001"/>
    <cellStyle name="T_BC cong trinh trong diem_Bieu 6 thang nam 2012 (binh)_02. BIEU NQDH XV" xfId="1002"/>
    <cellStyle name="T_BC cong trinh trong diem_Bieu 6 thang nam 2012 (binh)_BIEU BAO CAO KTXH 2015, PHNV 2016 (10.2015)" xfId="1003"/>
    <cellStyle name="T_BC cong trinh trong diem_Bieu 6 thang nam 2012 (binh)_Phu luc BC KTXH" xfId="1004"/>
    <cellStyle name="T_BC cong trinh trong diem_Bieu 6 thang nam 2012 (binh)_THANH 15.10" xfId="1005"/>
    <cellStyle name="T_BC cong trinh trong diem_Bieu 6 thang nam 2012 (binh)_Worksheet in F: BAO CAO KTXH 2015 BAO CAO CUA CAC PHONG THCL DAU TU PHAT TRIEN VA CONG TRINH TRONG DIEM (2)" xfId="1006"/>
    <cellStyle name="T_BC cong trinh trong diem_BIEU BAO CAO KTXH 2015, PHNV 2016 (10.2015)" xfId="1007"/>
    <cellStyle name="T_BC cong trinh trong diem_Phu luc BC KTXH" xfId="1008"/>
    <cellStyle name="T_BC cong trinh trong diem_THANH 15.10" xfId="1009"/>
    <cellStyle name="T_BC cong trinh trong diem_Worksheet in F: BAO CAO KTXH 2015 BAO CAO CUA CAC PHONG THCL DAU TU PHAT TRIEN VA CONG TRINH TRONG DIEM (2)" xfId="1010"/>
    <cellStyle name="T_Bc_tuan_1_CKy_6_KONTUM" xfId="1011"/>
    <cellStyle name="T_Bc_tuan_1_CKy_6_KONTUM 2" xfId="1012"/>
    <cellStyle name="T_Bc_tuan_1_CKy_6_KONTUM_02. BIEU NQDH XV" xfId="1013"/>
    <cellStyle name="T_Bc_tuan_1_CKy_6_KONTUM_Bao cao tinh hinh thuc hien KH 2009 den 31-01-10" xfId="1014"/>
    <cellStyle name="T_Bc_tuan_1_CKy_6_KONTUM_Bao cao tinh hinh thuc hien KH 2009 den 31-01-10 2" xfId="1015"/>
    <cellStyle name="T_Bc_tuan_1_CKy_6_KONTUM_Bao cao tinh hinh thuc hien KH 2009 den 31-01-10_02. BIEU NQDH XV" xfId="1016"/>
    <cellStyle name="T_Bc_tuan_1_CKy_6_KONTUM_Bao cao tinh hinh thuc hien KH 2009 den 31-01-10_BIEU BAO CAO KTXH 2015, PHNV 2016 (10.2015)" xfId="1017"/>
    <cellStyle name="T_Bc_tuan_1_CKy_6_KONTUM_Bao cao tinh hinh thuc hien KH 2009 den 31-01-10_Phu luc BC KTXH" xfId="1018"/>
    <cellStyle name="T_Bc_tuan_1_CKy_6_KONTUM_Bao cao tinh hinh thuc hien KH 2009 den 31-01-10_THANH 15.10" xfId="1019"/>
    <cellStyle name="T_Bc_tuan_1_CKy_6_KONTUM_Bao cao tinh hinh thuc hien KH 2009 den 31-01-10_Worksheet in F: BAO CAO KTXH 2015 BAO CAO CUA CAC PHONG THCL DAU TU PHAT TRIEN VA CONG TRINH TRONG DIEM (2)" xfId="1020"/>
    <cellStyle name="T_Bc_tuan_1_CKy_6_KONTUM_BIEU BAO CAO KTXH 2015, PHNV 2016 (10.2015)" xfId="1021"/>
    <cellStyle name="T_Bc_tuan_1_CKy_6_KONTUM_Bieu1" xfId="1022"/>
    <cellStyle name="T_Bc_tuan_1_CKy_6_KONTUM_Bieu1 2" xfId="1023"/>
    <cellStyle name="T_Bc_tuan_1_CKy_6_KONTUM_Bieu1_02. BIEU NQDH XV" xfId="1024"/>
    <cellStyle name="T_Bc_tuan_1_CKy_6_KONTUM_Bieu1_BIEU BAO CAO KTXH 2015, PHNV 2016 (10.2015)" xfId="1025"/>
    <cellStyle name="T_Bc_tuan_1_CKy_6_KONTUM_Bieu1_Phu luc BC KTXH" xfId="1026"/>
    <cellStyle name="T_Bc_tuan_1_CKy_6_KONTUM_Bieu1_THANH 15.10" xfId="1027"/>
    <cellStyle name="T_Bc_tuan_1_CKy_6_KONTUM_Bieu1_Worksheet in F: BAO CAO KTXH 2015 BAO CAO CUA CAC PHONG THCL DAU TU PHAT TRIEN VA CONG TRINH TRONG DIEM (2)" xfId="1028"/>
    <cellStyle name="T_Bc_tuan_1_CKy_6_KONTUM_CVLN_ _09_SKH-STC thuc hien KH 2008 keo dai_29-9-09_THE" xfId="1029"/>
    <cellStyle name="T_Bc_tuan_1_CKy_6_KONTUM_CVLN_ _09_SKH-STC thuc hien KH 2008 keo dai_29-9-09_THE 2" xfId="1030"/>
    <cellStyle name="T_Bc_tuan_1_CKy_6_KONTUM_CVLN_ _09_SKH-STC thuc hien KH 2008 keo dai_29-9-09_THE_02. BIEU NQDH XV" xfId="1031"/>
    <cellStyle name="T_Bc_tuan_1_CKy_6_KONTUM_CVLN_ _09_SKH-STC thuc hien KH 2008 keo dai_29-9-09_THE_BIEU BAO CAO KTXH 2015, PHNV 2016 (10.2015)" xfId="1032"/>
    <cellStyle name="T_Bc_tuan_1_CKy_6_KONTUM_CVLN_ _09_SKH-STC thuc hien KH 2008 keo dai_29-9-09_THE_Phu luc BC KTXH" xfId="1033"/>
    <cellStyle name="T_Bc_tuan_1_CKy_6_KONTUM_CVLN_ _09_SKH-STC thuc hien KH 2008 keo dai_29-9-09_THE_THANH 15.10" xfId="1034"/>
    <cellStyle name="T_Bc_tuan_1_CKy_6_KONTUM_CVLN_ _09_SKH-STC thuc hien KH 2008 keo dai_29-9-09_THE_Worksheet in F: BAO CAO KTXH 2015 BAO CAO CUA CAC PHONG THCL DAU TU PHAT TRIEN VA CONG TRINH TRONG DIEM (2)" xfId="1035"/>
    <cellStyle name="T_Bc_tuan_1_CKy_6_KONTUM_Phu luc BC KTXH" xfId="1036"/>
    <cellStyle name="T_Bc_tuan_1_CKy_6_KONTUM_THANH 15.10" xfId="1037"/>
    <cellStyle name="T_Bc_tuan_1_CKy_6_KONTUM_Worksheet in F: BAO CAO KTXH 2015 BAO CAO CUA CAC PHONG THCL DAU TU PHAT TRIEN VA CONG TRINH TRONG DIEM (2)" xfId="1038"/>
    <cellStyle name="T_Bieu 01 UB(hung)" xfId="1039"/>
    <cellStyle name="T_Bieu 01 UB(hung) 2" xfId="1040"/>
    <cellStyle name="T_Bieu 01 UB(hung)_02. BIEU NQDH XV" xfId="1041"/>
    <cellStyle name="T_Bieu 01 UB(hung)_BIEU BAO CAO KTXH 2015, PHNV 2016 (10.2015)" xfId="1042"/>
    <cellStyle name="T_Bieu 01 UB(hung)_Phu luc BC KTXH" xfId="1043"/>
    <cellStyle name="T_Bieu 01 UB(hung)_THANH 15.10" xfId="1044"/>
    <cellStyle name="T_Bieu 01 UB(hung)_Worksheet in F: BAO CAO KTXH 2015 BAO CAO CUA CAC PHONG THCL DAU TU PHAT TRIEN VA CONG TRINH TRONG DIEM (2)" xfId="1045"/>
    <cellStyle name="T_BIEU BAO CAO KTXH 2015, PHNV 2016 (10.2015)" xfId="1046"/>
    <cellStyle name="T_Bieu chi tieu NQ-HDNDT" xfId="1047"/>
    <cellStyle name="T_Bieu chi tieu NQ-HDNDT 2" xfId="1048"/>
    <cellStyle name="T_Bieu chi tieu NQ-HDNDT_02. BIEU NQDH XV" xfId="1049"/>
    <cellStyle name="T_Bieu chi tieu NQ-HDNDT_BIEU BAO CAO KTXH 2015, PHNV 2016 (10.2015)" xfId="1050"/>
    <cellStyle name="T_Bieu chi tieu NQ-HDNDT_Phu luc BC KTXH" xfId="1051"/>
    <cellStyle name="T_Bieu chi tieu NQ-HDNDT_THANH 15.10" xfId="1052"/>
    <cellStyle name="T_Bieu chi tieu NQ-HDNDT_Worksheet in F: BAO CAO KTXH 2015 BAO CAO CUA CAC PHONG THCL DAU TU PHAT TRIEN VA CONG TRINH TRONG DIEM (2)" xfId="1053"/>
    <cellStyle name="T_Bieu mau KH 2013 (dia phuong)" xfId="1054"/>
    <cellStyle name="T_Bieu mau KH 2013 (dia phuong) 2" xfId="1055"/>
    <cellStyle name="T_Bieu mau KH 2013 (dia phuong)_02. BIEU NQDH XV" xfId="1056"/>
    <cellStyle name="T_Bieu mau KH 2013 (dia phuong)_BIEU BAO CAO KTXH 2015, PHNV 2016 (10.2015)" xfId="1057"/>
    <cellStyle name="T_Bieu mau KH 2013 (dia phuong)_Phu luc BC KTXH" xfId="1058"/>
    <cellStyle name="T_Bieu mau KH 2013 (dia phuong)_THANH 15.10" xfId="1059"/>
    <cellStyle name="T_Bieu mau KH 2013 (dia phuong)_Worksheet in F: BAO CAO KTXH 2015 BAO CAO CUA CAC PHONG THCL DAU TU PHAT TRIEN VA CONG TRINH TRONG DIEM (2)" xfId="1060"/>
    <cellStyle name="T_Bieu1" xfId="1061"/>
    <cellStyle name="T_Bieu1 2" xfId="1062"/>
    <cellStyle name="T_Bieu1_02. BIEU NQDH XV" xfId="1063"/>
    <cellStyle name="T_Bieu1_BIEU BAO CAO KTXH 2015, PHNV 2016 (10.2015)" xfId="1064"/>
    <cellStyle name="T_Bieu1_Phu luc BC KTXH" xfId="1065"/>
    <cellStyle name="T_Bieu1_THANH 15.10" xfId="1066"/>
    <cellStyle name="T_Bieu1_Worksheet in F: BAO CAO KTXH 2015 BAO CAO CUA CAC PHONG THCL DAU TU PHAT TRIEN VA CONG TRINH TRONG DIEM (2)" xfId="1067"/>
    <cellStyle name="T_Book1" xfId="1068"/>
    <cellStyle name="T_Book1 2" xfId="1069"/>
    <cellStyle name="T_Book1_02. BIEU NQDH XV" xfId="1070"/>
    <cellStyle name="T_Book1_Bao cao tinh hinh thuc hien KH 2009 den 31-01-10" xfId="1071"/>
    <cellStyle name="T_Book1_Bao cao tinh hinh thuc hien KH 2009 den 31-01-10 2" xfId="1072"/>
    <cellStyle name="T_Book1_Bao cao tinh hinh thuc hien KH 2009 den 31-01-10_02. BIEU NQDH XV" xfId="1073"/>
    <cellStyle name="T_Book1_Bao cao tinh hinh thuc hien KH 2009 den 31-01-10_BIEU BAO CAO KTXH 2015, PHNV 2016 (10.2015)" xfId="1074"/>
    <cellStyle name="T_Book1_Bao cao tinh hinh thuc hien KH 2009 den 31-01-10_Phu luc BC KTXH" xfId="1075"/>
    <cellStyle name="T_Book1_Bao cao tinh hinh thuc hien KH 2009 den 31-01-10_THANH 15.10" xfId="1076"/>
    <cellStyle name="T_Book1_Bao cao tinh hinh thuc hien KH 2009 den 31-01-10_Worksheet in F: BAO CAO KTXH 2015 BAO CAO CUA CAC PHONG THCL DAU TU PHAT TRIEN VA CONG TRINH TRONG DIEM (2)" xfId="1077"/>
    <cellStyle name="T_Book1_BIEU BAO CAO KTXH 2015, PHNV 2016 (10.2015)" xfId="1078"/>
    <cellStyle name="T_Book1_Bieu1" xfId="1079"/>
    <cellStyle name="T_Book1_Bieu1 2" xfId="1080"/>
    <cellStyle name="T_Book1_Bieu1_02. BIEU NQDH XV" xfId="1081"/>
    <cellStyle name="T_Book1_Bieu1_BIEU BAO CAO KTXH 2015, PHNV 2016 (10.2015)" xfId="1082"/>
    <cellStyle name="T_Book1_Bieu1_Phu luc BC KTXH" xfId="1083"/>
    <cellStyle name="T_Book1_Bieu1_THANH 15.10" xfId="1084"/>
    <cellStyle name="T_Book1_Bieu1_Worksheet in F: BAO CAO KTXH 2015 BAO CAO CUA CAC PHONG THCL DAU TU PHAT TRIEN VA CONG TRINH TRONG DIEM (2)" xfId="1085"/>
    <cellStyle name="T_Book1_Book1" xfId="1086"/>
    <cellStyle name="T_Book1_Book1 2" xfId="1087"/>
    <cellStyle name="T_Book1_Book1_02. BIEU NQDH XV" xfId="1088"/>
    <cellStyle name="T_Book1_Book1_BIEU BAO CAO KTXH 2015, PHNV 2016 (10.2015)" xfId="1089"/>
    <cellStyle name="T_Book1_Book1_Phu luc BC KTXH" xfId="1090"/>
    <cellStyle name="T_Book1_Book1_THANH 15.10" xfId="1091"/>
    <cellStyle name="T_Book1_Book1_Worksheet in F: BAO CAO KTXH 2015 BAO CAO CUA CAC PHONG THCL DAU TU PHAT TRIEN VA CONG TRINH TRONG DIEM (2)" xfId="1092"/>
    <cellStyle name="T_Book1_Phu luc BC KTXH" xfId="1093"/>
    <cellStyle name="T_Book1_Ra soat KH 2008 (chinh thuc)" xfId="1094"/>
    <cellStyle name="T_Book1_Ra soat KH 2008 (chinh thuc) 2" xfId="1095"/>
    <cellStyle name="T_Book1_Ra soat KH 2008 (chinh thuc)_02. BIEU NQDH XV" xfId="1096"/>
    <cellStyle name="T_Book1_Ra soat KH 2008 (chinh thuc)_BIEU BAO CAO KTXH 2015, PHNV 2016 (10.2015)" xfId="1097"/>
    <cellStyle name="T_Book1_Ra soat KH 2008 (chinh thuc)_Phu luc BC KTXH" xfId="1098"/>
    <cellStyle name="T_Book1_Ra soat KH 2008 (chinh thuc)_THANH 15.10" xfId="1099"/>
    <cellStyle name="T_Book1_Ra soat KH 2008 (chinh thuc)_Worksheet in F: BAO CAO KTXH 2015 BAO CAO CUA CAC PHONG THCL DAU TU PHAT TRIEN VA CONG TRINH TRONG DIEM (2)" xfId="1100"/>
    <cellStyle name="T_Book1_Ra soat KH 2009 (chinh thuc o nha)" xfId="1101"/>
    <cellStyle name="T_Book1_Ra soat KH 2009 (chinh thuc o nha) 2" xfId="1102"/>
    <cellStyle name="T_Book1_Ra soat KH 2009 (chinh thuc o nha)_02. BIEU NQDH XV" xfId="1103"/>
    <cellStyle name="T_Book1_Ra soat KH 2009 (chinh thuc o nha)_BIEU BAO CAO KTXH 2015, PHNV 2016 (10.2015)" xfId="1104"/>
    <cellStyle name="T_Book1_Ra soat KH 2009 (chinh thuc o nha)_Phu luc BC KTXH" xfId="1105"/>
    <cellStyle name="T_Book1_Ra soat KH 2009 (chinh thuc o nha)_THANH 15.10" xfId="1106"/>
    <cellStyle name="T_Book1_Ra soat KH 2009 (chinh thuc o nha)_Worksheet in F: BAO CAO KTXH 2015 BAO CAO CUA CAC PHONG THCL DAU TU PHAT TRIEN VA CONG TRINH TRONG DIEM (2)" xfId="1107"/>
    <cellStyle name="T_Book1_THANH 15.10" xfId="1108"/>
    <cellStyle name="T_Book1_Worksheet in F: BAO CAO KTXH 2015 BAO CAO CUA CAC PHONG THCL DAU TU PHAT TRIEN VA CONG TRINH TRONG DIEM (2)" xfId="1109"/>
    <cellStyle name="T_Chi tieu 5 nam" xfId="1110"/>
    <cellStyle name="T_Chi tieu 5 nam 2" xfId="1111"/>
    <cellStyle name="T_Chi tieu 5 nam_02. BIEU NQDH XV" xfId="1112"/>
    <cellStyle name="T_Chi tieu 5 nam_BC cong trinh trong diem" xfId="1113"/>
    <cellStyle name="T_Chi tieu 5 nam_BC cong trinh trong diem 2" xfId="1114"/>
    <cellStyle name="T_Chi tieu 5 nam_BC cong trinh trong diem_02. BIEU NQDH XV" xfId="1115"/>
    <cellStyle name="T_Chi tieu 5 nam_BC cong trinh trong diem_Bieu 6 thang nam 2012 (binh)" xfId="1116"/>
    <cellStyle name="T_Chi tieu 5 nam_BC cong trinh trong diem_Bieu 6 thang nam 2012 (binh) 2" xfId="1117"/>
    <cellStyle name="T_Chi tieu 5 nam_BC cong trinh trong diem_Bieu 6 thang nam 2012 (binh)_02. BIEU NQDH XV" xfId="1118"/>
    <cellStyle name="T_Chi tieu 5 nam_BC cong trinh trong diem_Bieu 6 thang nam 2012 (binh)_BIEU BAO CAO KTXH 2015, PHNV 2016 (10.2015)" xfId="1119"/>
    <cellStyle name="T_Chi tieu 5 nam_BC cong trinh trong diem_Bieu 6 thang nam 2012 (binh)_Phu luc BC KTXH" xfId="1120"/>
    <cellStyle name="T_Chi tieu 5 nam_BC cong trinh trong diem_Bieu 6 thang nam 2012 (binh)_THANH 15.10" xfId="1121"/>
    <cellStyle name="T_Chi tieu 5 nam_BC cong trinh trong diem_Bieu 6 thang nam 2012 (binh)_Worksheet in F: BAO CAO KTXH 2015 BAO CAO CUA CAC PHONG THCL DAU TU PHAT TRIEN VA CONG TRINH TRONG DIEM (2)" xfId="1122"/>
    <cellStyle name="T_Chi tieu 5 nam_BC cong trinh trong diem_BIEU BAO CAO KTXH 2015, PHNV 2016 (10.2015)" xfId="1123"/>
    <cellStyle name="T_Chi tieu 5 nam_BC cong trinh trong diem_Phu luc BC KTXH" xfId="1124"/>
    <cellStyle name="T_Chi tieu 5 nam_BC cong trinh trong diem_THANH 15.10" xfId="1125"/>
    <cellStyle name="T_Chi tieu 5 nam_BC cong trinh trong diem_Worksheet in F: BAO CAO KTXH 2015 BAO CAO CUA CAC PHONG THCL DAU TU PHAT TRIEN VA CONG TRINH TRONG DIEM (2)" xfId="1126"/>
    <cellStyle name="T_Chi tieu 5 nam_BIEU BAO CAO KTXH 2015, PHNV 2016 (10.2015)" xfId="1127"/>
    <cellStyle name="T_Chi tieu 5 nam_Danh muc cong trinh trong diem (04.5.12) (1)" xfId="1128"/>
    <cellStyle name="T_Chi tieu 5 nam_Danh muc cong trinh trong diem (04.5.12) (1) 2" xfId="1129"/>
    <cellStyle name="T_Chi tieu 5 nam_Danh muc cong trinh trong diem (04.5.12) (1)_02. BIEU NQDH XV" xfId="1130"/>
    <cellStyle name="T_Chi tieu 5 nam_Danh muc cong trinh trong diem (04.5.12) (1)_BIEU BAO CAO KTXH 2015, PHNV 2016 (10.2015)" xfId="1131"/>
    <cellStyle name="T_Chi tieu 5 nam_Danh muc cong trinh trong diem (04.5.12) (1)_Phu luc BC KTXH" xfId="1132"/>
    <cellStyle name="T_Chi tieu 5 nam_Danh muc cong trinh trong diem (04.5.12) (1)_THANH 15.10" xfId="1133"/>
    <cellStyle name="T_Chi tieu 5 nam_Danh muc cong trinh trong diem (04.5.12) (1)_Worksheet in F: BAO CAO KTXH 2015 BAO CAO CUA CAC PHONG THCL DAU TU PHAT TRIEN VA CONG TRINH TRONG DIEM (2)" xfId="1134"/>
    <cellStyle name="T_Chi tieu 5 nam_Danh muc cong trinh trong diem (15.8.11)" xfId="1135"/>
    <cellStyle name="T_Chi tieu 5 nam_Danh muc cong trinh trong diem (15.8.11) 2" xfId="1136"/>
    <cellStyle name="T_Chi tieu 5 nam_Danh muc cong trinh trong diem (15.8.11)_02. BIEU NQDH XV" xfId="1137"/>
    <cellStyle name="T_Chi tieu 5 nam_Danh muc cong trinh trong diem (15.8.11)_BIEU BAO CAO KTXH 2015, PHNV 2016 (10.2015)" xfId="1138"/>
    <cellStyle name="T_Chi tieu 5 nam_Danh muc cong trinh trong diem (15.8.11)_Phu luc BC KTXH" xfId="1139"/>
    <cellStyle name="T_Chi tieu 5 nam_Danh muc cong trinh trong diem (15.8.11)_THANH 15.10" xfId="1140"/>
    <cellStyle name="T_Chi tieu 5 nam_Danh muc cong trinh trong diem (15.8.11)_Worksheet in F: BAO CAO KTXH 2015 BAO CAO CUA CAC PHONG THCL DAU TU PHAT TRIEN VA CONG TRINH TRONG DIEM (2)" xfId="1141"/>
    <cellStyle name="T_Chi tieu 5 nam_Danh muc cong trinh trong diem (25.5.12)" xfId="1142"/>
    <cellStyle name="T_Chi tieu 5 nam_Danh muc cong trinh trong diem (25.5.12) 2" xfId="1143"/>
    <cellStyle name="T_Chi tieu 5 nam_Danh muc cong trinh trong diem (25.5.12)_02. BIEU NQDH XV" xfId="1144"/>
    <cellStyle name="T_Chi tieu 5 nam_Danh muc cong trinh trong diem (25.5.12)_BIEU BAO CAO KTXH 2015, PHNV 2016 (10.2015)" xfId="1145"/>
    <cellStyle name="T_Chi tieu 5 nam_Danh muc cong trinh trong diem (25.5.12)_Phu luc BC KTXH" xfId="1146"/>
    <cellStyle name="T_Chi tieu 5 nam_Danh muc cong trinh trong diem (25.5.12)_THANH 15.10" xfId="1147"/>
    <cellStyle name="T_Chi tieu 5 nam_Danh muc cong trinh trong diem (25.5.12)_Worksheet in F: BAO CAO KTXH 2015 BAO CAO CUA CAC PHONG THCL DAU TU PHAT TRIEN VA CONG TRINH TRONG DIEM (2)" xfId="1148"/>
    <cellStyle name="T_Chi tieu 5 nam_Danh muc cong trinh trong diem (25.9.11)" xfId="1149"/>
    <cellStyle name="T_Chi tieu 5 nam_Danh muc cong trinh trong diem (25.9.11) 2" xfId="1150"/>
    <cellStyle name="T_Chi tieu 5 nam_Danh muc cong trinh trong diem (25.9.11)_02. BIEU NQDH XV" xfId="1151"/>
    <cellStyle name="T_Chi tieu 5 nam_Danh muc cong trinh trong diem (25.9.11)_BIEU BAO CAO KTXH 2015, PHNV 2016 (10.2015)" xfId="1152"/>
    <cellStyle name="T_Chi tieu 5 nam_Danh muc cong trinh trong diem (25.9.11)_Phu luc BC KTXH" xfId="1153"/>
    <cellStyle name="T_Chi tieu 5 nam_Danh muc cong trinh trong diem (25.9.11)_THANH 15.10" xfId="1154"/>
    <cellStyle name="T_Chi tieu 5 nam_Danh muc cong trinh trong diem (25.9.11)_Worksheet in F: BAO CAO KTXH 2015 BAO CAO CUA CAC PHONG THCL DAU TU PHAT TRIEN VA CONG TRINH TRONG DIEM (2)" xfId="1155"/>
    <cellStyle name="T_Chi tieu 5 nam_Danh muc cong trinh trong diem (31.8.11)" xfId="1156"/>
    <cellStyle name="T_Chi tieu 5 nam_Danh muc cong trinh trong diem (31.8.11) 2" xfId="1157"/>
    <cellStyle name="T_Chi tieu 5 nam_Danh muc cong trinh trong diem (31.8.11)_02. BIEU NQDH XV" xfId="1158"/>
    <cellStyle name="T_Chi tieu 5 nam_Danh muc cong trinh trong diem (31.8.11)_BIEU BAO CAO KTXH 2015, PHNV 2016 (10.2015)" xfId="1159"/>
    <cellStyle name="T_Chi tieu 5 nam_Danh muc cong trinh trong diem (31.8.11)_Phu luc BC KTXH" xfId="1160"/>
    <cellStyle name="T_Chi tieu 5 nam_Danh muc cong trinh trong diem (31.8.11)_THANH 15.10" xfId="1161"/>
    <cellStyle name="T_Chi tieu 5 nam_Danh muc cong trinh trong diem (31.8.11)_Worksheet in F: BAO CAO KTXH 2015 BAO CAO CUA CAC PHONG THCL DAU TU PHAT TRIEN VA CONG TRINH TRONG DIEM (2)" xfId="1162"/>
    <cellStyle name="T_Chi tieu 5 nam_Phu luc BC KTXH" xfId="1163"/>
    <cellStyle name="T_Chi tieu 5 nam_pvhung.skhdt 20117113152041 Danh muc cong trinh trong diem" xfId="1164"/>
    <cellStyle name="T_Chi tieu 5 nam_pvhung.skhdt 20117113152041 Danh muc cong trinh trong diem 2" xfId="1165"/>
    <cellStyle name="T_Chi tieu 5 nam_pvhung.skhdt 20117113152041 Danh muc cong trinh trong diem_02. BIEU NQDH XV" xfId="1166"/>
    <cellStyle name="T_Chi tieu 5 nam_pvhung.skhdt 20117113152041 Danh muc cong trinh trong diem_BIEU BAO CAO KTXH 2015, PHNV 2016 (10.2015)" xfId="1167"/>
    <cellStyle name="T_Chi tieu 5 nam_pvhung.skhdt 20117113152041 Danh muc cong trinh trong diem_Phu luc BC KTXH" xfId="1168"/>
    <cellStyle name="T_Chi tieu 5 nam_pvhung.skhdt 20117113152041 Danh muc cong trinh trong diem_THANH 15.10" xfId="1169"/>
    <cellStyle name="T_Chi tieu 5 nam_pvhung.skhdt 20117113152041 Danh muc cong trinh trong diem_Worksheet in F: BAO CAO KTXH 2015 BAO CAO CUA CAC PHONG THCL DAU TU PHAT TRIEN VA CONG TRINH TRONG DIEM (2)" xfId="1170"/>
    <cellStyle name="T_Chi tieu 5 nam_THANH 15.10" xfId="1171"/>
    <cellStyle name="T_Chi tieu 5 nam_Worksheet in C: Users Administrator AppData Roaming eOffice TMP12345S BC cong trinh trong diem 2011-2015 den thang 8-2012" xfId="1172"/>
    <cellStyle name="T_Chi tieu 5 nam_Worksheet in C: Users Administrator AppData Roaming eOffice TMP12345S BC cong trinh trong diem 2011-2015 den thang 8-2012 2" xfId="1173"/>
    <cellStyle name="T_Chi tieu 5 nam_Worksheet in C: Users Administrator AppData Roaming eOffice TMP12345S BC cong trinh trong diem 2011-2015 den thang 8-2012_02. BIEU NQDH XV" xfId="1174"/>
    <cellStyle name="T_Chi tieu 5 nam_Worksheet in C: Users Administrator AppData Roaming eOffice TMP12345S BC cong trinh trong diem 2011-2015 den thang 8-2012_BIEU BAO CAO KTXH 2015, PHNV 2016 (10.2015)" xfId="1175"/>
    <cellStyle name="T_Chi tieu 5 nam_Worksheet in C: Users Administrator AppData Roaming eOffice TMP12345S BC cong trinh trong diem 2011-2015 den thang 8-2012_Phu luc BC KTXH" xfId="1176"/>
    <cellStyle name="T_Chi tieu 5 nam_Worksheet in C: Users Administrator AppData Roaming eOffice TMP12345S BC cong trinh trong diem 2011-2015 den thang 8-2012_THANH 15.10" xfId="1177"/>
    <cellStyle name="T_Chi tieu 5 nam_Worksheet in C: Users Administrator AppData Roaming eOffice TMP12345S BC cong trinh trong diem 2011-2015 den thang 8-2012_Worksheet in F: BAO CAO KTXH 2015 BAO CAO CUA CAC PHONG THCL DAU TU PHAT TRIEN VA CONG TRINH TRONG DIEM (2)" xfId="1178"/>
    <cellStyle name="T_Chi tieu 5 nam_Worksheet in F: BAO CAO KTXH 2015 BAO CAO CUA CAC PHONG THCL DAU TU PHAT TRIEN VA CONG TRINH TRONG DIEM (2)" xfId="1179"/>
    <cellStyle name="T_Danh muc cong trinh trong diem (04.5.12) (1)" xfId="1180"/>
    <cellStyle name="T_Danh muc cong trinh trong diem (04.5.12) (1) 2" xfId="1181"/>
    <cellStyle name="T_Danh muc cong trinh trong diem (04.5.12) (1)_02. BIEU NQDH XV" xfId="1182"/>
    <cellStyle name="T_Danh muc cong trinh trong diem (04.5.12) (1)_BIEU BAO CAO KTXH 2015, PHNV 2016 (10.2015)" xfId="1183"/>
    <cellStyle name="T_Danh muc cong trinh trong diem (04.5.12) (1)_Phu luc BC KTXH" xfId="1184"/>
    <cellStyle name="T_Danh muc cong trinh trong diem (04.5.12) (1)_THANH 15.10" xfId="1185"/>
    <cellStyle name="T_Danh muc cong trinh trong diem (04.5.12) (1)_Worksheet in F: BAO CAO KTXH 2015 BAO CAO CUA CAC PHONG THCL DAU TU PHAT TRIEN VA CONG TRINH TRONG DIEM (2)" xfId="1186"/>
    <cellStyle name="T_Danh muc cong trinh trong diem (15.8.11)" xfId="1187"/>
    <cellStyle name="T_Danh muc cong trinh trong diem (15.8.11) 2" xfId="1188"/>
    <cellStyle name="T_Danh muc cong trinh trong diem (15.8.11)_02. BIEU NQDH XV" xfId="1189"/>
    <cellStyle name="T_Danh muc cong trinh trong diem (15.8.11)_BIEU BAO CAO KTXH 2015, PHNV 2016 (10.2015)" xfId="1190"/>
    <cellStyle name="T_Danh muc cong trinh trong diem (15.8.11)_Phu luc BC KTXH" xfId="1191"/>
    <cellStyle name="T_Danh muc cong trinh trong diem (15.8.11)_THANH 15.10" xfId="1192"/>
    <cellStyle name="T_Danh muc cong trinh trong diem (15.8.11)_Worksheet in F: BAO CAO KTXH 2015 BAO CAO CUA CAC PHONG THCL DAU TU PHAT TRIEN VA CONG TRINH TRONG DIEM (2)" xfId="1193"/>
    <cellStyle name="T_Danh muc cong trinh trong diem (25.5.12)" xfId="1194"/>
    <cellStyle name="T_Danh muc cong trinh trong diem (25.5.12) 2" xfId="1195"/>
    <cellStyle name="T_Danh muc cong trinh trong diem (25.5.12)_02. BIEU NQDH XV" xfId="1196"/>
    <cellStyle name="T_Danh muc cong trinh trong diem (25.5.12)_BIEU BAO CAO KTXH 2015, PHNV 2016 (10.2015)" xfId="1197"/>
    <cellStyle name="T_Danh muc cong trinh trong diem (25.5.12)_Phu luc BC KTXH" xfId="1198"/>
    <cellStyle name="T_Danh muc cong trinh trong diem (25.5.12)_THANH 15.10" xfId="1199"/>
    <cellStyle name="T_Danh muc cong trinh trong diem (25.5.12)_Worksheet in F: BAO CAO KTXH 2015 BAO CAO CUA CAC PHONG THCL DAU TU PHAT TRIEN VA CONG TRINH TRONG DIEM (2)" xfId="1200"/>
    <cellStyle name="T_Danh muc cong trinh trong diem (25.9.11)" xfId="1201"/>
    <cellStyle name="T_Danh muc cong trinh trong diem (25.9.11) 2" xfId="1202"/>
    <cellStyle name="T_Danh muc cong trinh trong diem (25.9.11)_02. BIEU NQDH XV" xfId="1203"/>
    <cellStyle name="T_Danh muc cong trinh trong diem (25.9.11)_BIEU BAO CAO KTXH 2015, PHNV 2016 (10.2015)" xfId="1204"/>
    <cellStyle name="T_Danh muc cong trinh trong diem (25.9.11)_Phu luc BC KTXH" xfId="1205"/>
    <cellStyle name="T_Danh muc cong trinh trong diem (25.9.11)_THANH 15.10" xfId="1206"/>
    <cellStyle name="T_Danh muc cong trinh trong diem (25.9.11)_Worksheet in F: BAO CAO KTXH 2015 BAO CAO CUA CAC PHONG THCL DAU TU PHAT TRIEN VA CONG TRINH TRONG DIEM (2)" xfId="1207"/>
    <cellStyle name="T_Danh muc cong trinh trong diem (31.8.11)" xfId="1208"/>
    <cellStyle name="T_Danh muc cong trinh trong diem (31.8.11) 2" xfId="1209"/>
    <cellStyle name="T_Danh muc cong trinh trong diem (31.8.11)_02. BIEU NQDH XV" xfId="1210"/>
    <cellStyle name="T_Danh muc cong trinh trong diem (31.8.11)_BIEU BAO CAO KTXH 2015, PHNV 2016 (10.2015)" xfId="1211"/>
    <cellStyle name="T_Danh muc cong trinh trong diem (31.8.11)_Phu luc BC KTXH" xfId="1212"/>
    <cellStyle name="T_Danh muc cong trinh trong diem (31.8.11)_THANH 15.10" xfId="1213"/>
    <cellStyle name="T_Danh muc cong trinh trong diem (31.8.11)_Worksheet in F: BAO CAO KTXH 2015 BAO CAO CUA CAC PHONG THCL DAU TU PHAT TRIEN VA CONG TRINH TRONG DIEM (2)" xfId="1214"/>
    <cellStyle name="T_DK bo tri lai (chinh thuc)" xfId="1215"/>
    <cellStyle name="T_DK bo tri lai (chinh thuc) 2" xfId="1216"/>
    <cellStyle name="T_DK bo tri lai (chinh thuc)_02. BIEU NQDH XV" xfId="1217"/>
    <cellStyle name="T_DK bo tri lai (chinh thuc)_BIEU BAO CAO KTXH 2015, PHNV 2016 (10.2015)" xfId="1218"/>
    <cellStyle name="T_DK bo tri lai (chinh thuc)_Phu luc BC KTXH" xfId="1219"/>
    <cellStyle name="T_DK bo tri lai (chinh thuc)_THANH 15.10" xfId="1220"/>
    <cellStyle name="T_DK bo tri lai (chinh thuc)_Worksheet in F: BAO CAO KTXH 2015 BAO CAO CUA CAC PHONG THCL DAU TU PHAT TRIEN VA CONG TRINH TRONG DIEM (2)" xfId="1221"/>
    <cellStyle name="T_Ke hoach 2012" xfId="1222"/>
    <cellStyle name="T_Ke hoach 2012 2" xfId="1223"/>
    <cellStyle name="T_Ke hoach 2012_02. BIEU NQDH XV" xfId="1224"/>
    <cellStyle name="T_Ke hoach 2012_BIEU BAO CAO KTXH 2015, PHNV 2016 (10.2015)" xfId="1225"/>
    <cellStyle name="T_Ke hoach 2012_Phu luc BC KTXH" xfId="1226"/>
    <cellStyle name="T_Ke hoach 2012_THANH 15.10" xfId="1227"/>
    <cellStyle name="T_Ke hoach 2012_Worksheet in F: BAO CAO KTXH 2015 BAO CAO CUA CAC PHONG THCL DAU TU PHAT TRIEN VA CONG TRINH TRONG DIEM (2)" xfId="1228"/>
    <cellStyle name="T_KH 2013_KKT_Phuluc(sửa lần cuối)" xfId="1229"/>
    <cellStyle name="T_KH 2013_KKT_Phuluc(sửa lần cuối) 2" xfId="1230"/>
    <cellStyle name="T_KH 2013_KKT_Phuluc(sửa lần cuối)_02. BIEU NQDH XV" xfId="1231"/>
    <cellStyle name="T_KH 2013_KKT_Phuluc(sửa lần cuối)_BIEU BAO CAO KTXH 2015, PHNV 2016 (10.2015)" xfId="1232"/>
    <cellStyle name="T_KH 2013_KKT_Phuluc(sửa lần cuối)_Phu luc BC KTXH" xfId="1233"/>
    <cellStyle name="T_KH 2013_KKT_Phuluc(sửa lần cuối)_THANH 15.10" xfId="1234"/>
    <cellStyle name="T_KH 2013_KKT_Phuluc(sửa lần cuối)_Worksheet in F: BAO CAO KTXH 2015 BAO CAO CUA CAC PHONG THCL DAU TU PHAT TRIEN VA CONG TRINH TRONG DIEM (2)" xfId="1235"/>
    <cellStyle name="T_KTXH (02)" xfId="1236"/>
    <cellStyle name="T_KTXH (02) 2" xfId="1237"/>
    <cellStyle name="T_KTXH (02)_02. BIEU NQDH XV" xfId="1238"/>
    <cellStyle name="T_KTXH (02)_BIEU BAO CAO KTXH 2015, PHNV 2016 (10.2015)" xfId="1239"/>
    <cellStyle name="T_KTXH (02)_Phu luc BC KTXH" xfId="1240"/>
    <cellStyle name="T_KTXH (02)_THANH 15.10" xfId="1241"/>
    <cellStyle name="T_KTXH (02)_Worksheet in F: BAO CAO KTXH 2015 BAO CAO CUA CAC PHONG THCL DAU TU PHAT TRIEN VA CONG TRINH TRONG DIEM (2)" xfId="1242"/>
    <cellStyle name="T_phu luc 6 thang gui bo" xfId="1243"/>
    <cellStyle name="T_phu luc 6 thang gui bo 2" xfId="1244"/>
    <cellStyle name="T_phu luc 6 thang gui bo_02. BIEU NQDH XV" xfId="1245"/>
    <cellStyle name="T_phu luc 6 thang gui bo_BIEU BAO CAO KTXH 2015, PHNV 2016 (10.2015)" xfId="1246"/>
    <cellStyle name="T_phu luc 6 thang gui bo_Phu luc BC KTXH" xfId="1247"/>
    <cellStyle name="T_phu luc 6 thang gui bo_THANH 15.10" xfId="1248"/>
    <cellStyle name="T_phu luc 6 thang gui bo_Worksheet in F: BAO CAO KTXH 2015 BAO CAO CUA CAC PHONG THCL DAU TU PHAT TRIEN VA CONG TRINH TRONG DIEM (2)" xfId="1249"/>
    <cellStyle name="T_Phu luc BC KTXH" xfId="1250"/>
    <cellStyle name="T_pvhung.skhdt 20117113152041 Danh muc cong trinh trong diem" xfId="1251"/>
    <cellStyle name="T_pvhung.skhdt 20117113152041 Danh muc cong trinh trong diem 2" xfId="1252"/>
    <cellStyle name="T_pvhung.skhdt 20117113152041 Danh muc cong trinh trong diem_02. BIEU NQDH XV" xfId="1253"/>
    <cellStyle name="T_pvhung.skhdt 20117113152041 Danh muc cong trinh trong diem_BIEU BAO CAO KTXH 2015, PHNV 2016 (10.2015)" xfId="1254"/>
    <cellStyle name="T_pvhung.skhdt 20117113152041 Danh muc cong trinh trong diem_Phu luc BC KTXH" xfId="1255"/>
    <cellStyle name="T_pvhung.skhdt 20117113152041 Danh muc cong trinh trong diem_THANH 15.10" xfId="1256"/>
    <cellStyle name="T_pvhung.skhdt 20117113152041 Danh muc cong trinh trong diem_Worksheet in F: BAO CAO KTXH 2015 BAO CAO CUA CAC PHONG THCL DAU TU PHAT TRIEN VA CONG TRINH TRONG DIEM (2)" xfId="1257"/>
    <cellStyle name="T_ra soat bao cao thang 11.2011" xfId="1258"/>
    <cellStyle name="T_ra soat bao cao thang 11.2011 2" xfId="1259"/>
    <cellStyle name="T_Ra soat KH 2008 (chinh thuc)" xfId="1260"/>
    <cellStyle name="T_Ra soat KH 2008 (chinh thuc) 2" xfId="1261"/>
    <cellStyle name="T_Ra soat KH 2008 (chinh thuc)_02. BIEU NQDH XV" xfId="1262"/>
    <cellStyle name="T_Ra soat KH 2008 (chinh thuc)_BIEU BAO CAO KTXH 2015, PHNV 2016 (10.2015)" xfId="1263"/>
    <cellStyle name="T_Ra soat KH 2008 (chinh thuc)_Phu luc BC KTXH" xfId="1264"/>
    <cellStyle name="T_Ra soat KH 2008 (chinh thuc)_THANH 15.10" xfId="1265"/>
    <cellStyle name="T_Ra soat KH 2008 (chinh thuc)_Worksheet in F: BAO CAO KTXH 2015 BAO CAO CUA CAC PHONG THCL DAU TU PHAT TRIEN VA CONG TRINH TRONG DIEM (2)" xfId="1266"/>
    <cellStyle name="T_Ra soat KH 2009 (chinh thuc o nha)" xfId="1267"/>
    <cellStyle name="T_Ra soat KH 2009 (chinh thuc o nha) 2" xfId="1268"/>
    <cellStyle name="T_Ra soat KH 2009 (chinh thuc o nha)_02. BIEU NQDH XV" xfId="1269"/>
    <cellStyle name="T_Ra soat KH 2009 (chinh thuc o nha)_BIEU BAO CAO KTXH 2015, PHNV 2016 (10.2015)" xfId="1270"/>
    <cellStyle name="T_Ra soat KH 2009 (chinh thuc o nha)_Phu luc BC KTXH" xfId="1271"/>
    <cellStyle name="T_Ra soat KH 2009 (chinh thuc o nha)_THANH 15.10" xfId="1272"/>
    <cellStyle name="T_Ra soat KH 2009 (chinh thuc o nha)_Worksheet in F: BAO CAO KTXH 2015 BAO CAO CUA CAC PHONG THCL DAU TU PHAT TRIEN VA CONG TRINH TRONG DIEM (2)" xfId="1273"/>
    <cellStyle name="T_Tay Bac 1" xfId="1274"/>
    <cellStyle name="T_Tay Bac 1_Bao cao tinh hinh thuc hien KH 2009 den 31-01-10" xfId="1275"/>
    <cellStyle name="T_Tay Bac 1_Bieu1" xfId="1276"/>
    <cellStyle name="T_Tay Bac 1_Book1" xfId="1277"/>
    <cellStyle name="T_Tay Bac 1_Ra soat KH 2008 (chinh thuc)" xfId="1278"/>
    <cellStyle name="T_Tay Bac 1_Ra soat KH 2009 (chinh thuc o nha)" xfId="1279"/>
    <cellStyle name="T_THANH 15.10" xfId="1280"/>
    <cellStyle name="T_Tong hop so lieu" xfId="1281"/>
    <cellStyle name="T_Tong hop so lieu 2" xfId="1282"/>
    <cellStyle name="T_Tong hop so lieu_02. BIEU NQDH XV" xfId="1283"/>
    <cellStyle name="T_Tong hop so lieu_BC cong trinh trong diem" xfId="1284"/>
    <cellStyle name="T_Tong hop so lieu_BC cong trinh trong diem 2" xfId="1285"/>
    <cellStyle name="T_Tong hop so lieu_BC cong trinh trong diem_02. BIEU NQDH XV" xfId="1286"/>
    <cellStyle name="T_Tong hop so lieu_BC cong trinh trong diem_Bieu 6 thang nam 2012 (binh)" xfId="1287"/>
    <cellStyle name="T_Tong hop so lieu_BC cong trinh trong diem_Bieu 6 thang nam 2012 (binh) 2" xfId="1288"/>
    <cellStyle name="T_Tong hop so lieu_BC cong trinh trong diem_Bieu 6 thang nam 2012 (binh)_02. BIEU NQDH XV" xfId="1289"/>
    <cellStyle name="T_Tong hop so lieu_BC cong trinh trong diem_Bieu 6 thang nam 2012 (binh)_BIEU BAO CAO KTXH 2015, PHNV 2016 (10.2015)" xfId="1290"/>
    <cellStyle name="T_Tong hop so lieu_BC cong trinh trong diem_Bieu 6 thang nam 2012 (binh)_Phu luc BC KTXH" xfId="1291"/>
    <cellStyle name="T_Tong hop so lieu_BC cong trinh trong diem_Bieu 6 thang nam 2012 (binh)_THANH 15.10" xfId="1292"/>
    <cellStyle name="T_Tong hop so lieu_BC cong trinh trong diem_Bieu 6 thang nam 2012 (binh)_Worksheet in F: BAO CAO KTXH 2015 BAO CAO CUA CAC PHONG THCL DAU TU PHAT TRIEN VA CONG TRINH TRONG DIEM (2)" xfId="1293"/>
    <cellStyle name="T_Tong hop so lieu_BC cong trinh trong diem_BIEU BAO CAO KTXH 2015, PHNV 2016 (10.2015)" xfId="1294"/>
    <cellStyle name="T_Tong hop so lieu_BC cong trinh trong diem_Phu luc BC KTXH" xfId="1295"/>
    <cellStyle name="T_Tong hop so lieu_BC cong trinh trong diem_THANH 15.10" xfId="1296"/>
    <cellStyle name="T_Tong hop so lieu_BC cong trinh trong diem_Worksheet in F: BAO CAO KTXH 2015 BAO CAO CUA CAC PHONG THCL DAU TU PHAT TRIEN VA CONG TRINH TRONG DIEM (2)" xfId="1297"/>
    <cellStyle name="T_Tong hop so lieu_BIEU BAO CAO KTXH 2015, PHNV 2016 (10.2015)" xfId="1298"/>
    <cellStyle name="T_Tong hop so lieu_Danh muc cong trinh trong diem (04.5.12) (1)" xfId="1299"/>
    <cellStyle name="T_Tong hop so lieu_Danh muc cong trinh trong diem (04.5.12) (1) 2" xfId="1300"/>
    <cellStyle name="T_Tong hop so lieu_Danh muc cong trinh trong diem (04.5.12) (1)_02. BIEU NQDH XV" xfId="1301"/>
    <cellStyle name="T_Tong hop so lieu_Danh muc cong trinh trong diem (04.5.12) (1)_BIEU BAO CAO KTXH 2015, PHNV 2016 (10.2015)" xfId="1302"/>
    <cellStyle name="T_Tong hop so lieu_Danh muc cong trinh trong diem (04.5.12) (1)_Phu luc BC KTXH" xfId="1303"/>
    <cellStyle name="T_Tong hop so lieu_Danh muc cong trinh trong diem (04.5.12) (1)_THANH 15.10" xfId="1304"/>
    <cellStyle name="T_Tong hop so lieu_Danh muc cong trinh trong diem (04.5.12) (1)_Worksheet in F: BAO CAO KTXH 2015 BAO CAO CUA CAC PHONG THCL DAU TU PHAT TRIEN VA CONG TRINH TRONG DIEM (2)" xfId="1305"/>
    <cellStyle name="T_Tong hop so lieu_Danh muc cong trinh trong diem (15.8.11)" xfId="1306"/>
    <cellStyle name="T_Tong hop so lieu_Danh muc cong trinh trong diem (15.8.11) 2" xfId="1307"/>
    <cellStyle name="T_Tong hop so lieu_Danh muc cong trinh trong diem (15.8.11)_02. BIEU NQDH XV" xfId="1308"/>
    <cellStyle name="T_Tong hop so lieu_Danh muc cong trinh trong diem (15.8.11)_BIEU BAO CAO KTXH 2015, PHNV 2016 (10.2015)" xfId="1309"/>
    <cellStyle name="T_Tong hop so lieu_Danh muc cong trinh trong diem (15.8.11)_Phu luc BC KTXH" xfId="1310"/>
    <cellStyle name="T_Tong hop so lieu_Danh muc cong trinh trong diem (15.8.11)_THANH 15.10" xfId="1311"/>
    <cellStyle name="T_Tong hop so lieu_Danh muc cong trinh trong diem (15.8.11)_Worksheet in F: BAO CAO KTXH 2015 BAO CAO CUA CAC PHONG THCL DAU TU PHAT TRIEN VA CONG TRINH TRONG DIEM (2)" xfId="1312"/>
    <cellStyle name="T_Tong hop so lieu_Danh muc cong trinh trong diem (25.5.12)" xfId="1313"/>
    <cellStyle name="T_Tong hop so lieu_Danh muc cong trinh trong diem (25.5.12) 2" xfId="1314"/>
    <cellStyle name="T_Tong hop so lieu_Danh muc cong trinh trong diem (25.5.12)_02. BIEU NQDH XV" xfId="1315"/>
    <cellStyle name="T_Tong hop so lieu_Danh muc cong trinh trong diem (25.5.12)_BIEU BAO CAO KTXH 2015, PHNV 2016 (10.2015)" xfId="1316"/>
    <cellStyle name="T_Tong hop so lieu_Danh muc cong trinh trong diem (25.5.12)_Phu luc BC KTXH" xfId="1317"/>
    <cellStyle name="T_Tong hop so lieu_Danh muc cong trinh trong diem (25.5.12)_THANH 15.10" xfId="1318"/>
    <cellStyle name="T_Tong hop so lieu_Danh muc cong trinh trong diem (25.5.12)_Worksheet in F: BAO CAO KTXH 2015 BAO CAO CUA CAC PHONG THCL DAU TU PHAT TRIEN VA CONG TRINH TRONG DIEM (2)" xfId="1319"/>
    <cellStyle name="T_Tong hop so lieu_Danh muc cong trinh trong diem (25.9.11)" xfId="1320"/>
    <cellStyle name="T_Tong hop so lieu_Danh muc cong trinh trong diem (25.9.11) 2" xfId="1321"/>
    <cellStyle name="T_Tong hop so lieu_Danh muc cong trinh trong diem (25.9.11)_02. BIEU NQDH XV" xfId="1322"/>
    <cellStyle name="T_Tong hop so lieu_Danh muc cong trinh trong diem (25.9.11)_BIEU BAO CAO KTXH 2015, PHNV 2016 (10.2015)" xfId="1323"/>
    <cellStyle name="T_Tong hop so lieu_Danh muc cong trinh trong diem (25.9.11)_Phu luc BC KTXH" xfId="1324"/>
    <cellStyle name="T_Tong hop so lieu_Danh muc cong trinh trong diem (25.9.11)_THANH 15.10" xfId="1325"/>
    <cellStyle name="T_Tong hop so lieu_Danh muc cong trinh trong diem (25.9.11)_Worksheet in F: BAO CAO KTXH 2015 BAO CAO CUA CAC PHONG THCL DAU TU PHAT TRIEN VA CONG TRINH TRONG DIEM (2)" xfId="1326"/>
    <cellStyle name="T_Tong hop so lieu_Danh muc cong trinh trong diem (31.8.11)" xfId="1327"/>
    <cellStyle name="T_Tong hop so lieu_Danh muc cong trinh trong diem (31.8.11) 2" xfId="1328"/>
    <cellStyle name="T_Tong hop so lieu_Danh muc cong trinh trong diem (31.8.11)_02. BIEU NQDH XV" xfId="1329"/>
    <cellStyle name="T_Tong hop so lieu_Danh muc cong trinh trong diem (31.8.11)_BIEU BAO CAO KTXH 2015, PHNV 2016 (10.2015)" xfId="1330"/>
    <cellStyle name="T_Tong hop so lieu_Danh muc cong trinh trong diem (31.8.11)_Phu luc BC KTXH" xfId="1331"/>
    <cellStyle name="T_Tong hop so lieu_Danh muc cong trinh trong diem (31.8.11)_THANH 15.10" xfId="1332"/>
    <cellStyle name="T_Tong hop so lieu_Danh muc cong trinh trong diem (31.8.11)_Worksheet in F: BAO CAO KTXH 2015 BAO CAO CUA CAC PHONG THCL DAU TU PHAT TRIEN VA CONG TRINH TRONG DIEM (2)" xfId="1333"/>
    <cellStyle name="T_Tong hop so lieu_Phu luc BC KTXH" xfId="1334"/>
    <cellStyle name="T_Tong hop so lieu_pvhung.skhdt 20117113152041 Danh muc cong trinh trong diem" xfId="1335"/>
    <cellStyle name="T_Tong hop so lieu_pvhung.skhdt 20117113152041 Danh muc cong trinh trong diem 2" xfId="1336"/>
    <cellStyle name="T_Tong hop so lieu_pvhung.skhdt 20117113152041 Danh muc cong trinh trong diem_02. BIEU NQDH XV" xfId="1337"/>
    <cellStyle name="T_Tong hop so lieu_pvhung.skhdt 20117113152041 Danh muc cong trinh trong diem_BIEU BAO CAO KTXH 2015, PHNV 2016 (10.2015)" xfId="1338"/>
    <cellStyle name="T_Tong hop so lieu_pvhung.skhdt 20117113152041 Danh muc cong trinh trong diem_Phu luc BC KTXH" xfId="1339"/>
    <cellStyle name="T_Tong hop so lieu_pvhung.skhdt 20117113152041 Danh muc cong trinh trong diem_THANH 15.10" xfId="1340"/>
    <cellStyle name="T_Tong hop so lieu_pvhung.skhdt 20117113152041 Danh muc cong trinh trong diem_Worksheet in F: BAO CAO KTXH 2015 BAO CAO CUA CAC PHONG THCL DAU TU PHAT TRIEN VA CONG TRINH TRONG DIEM (2)" xfId="1341"/>
    <cellStyle name="T_Tong hop so lieu_THANH 15.10" xfId="1342"/>
    <cellStyle name="T_Tong hop so lieu_Worksheet in C: Users Administrator AppData Roaming eOffice TMP12345S BC cong trinh trong diem 2011-2015 den thang 8-2012" xfId="1343"/>
    <cellStyle name="T_Tong hop so lieu_Worksheet in C: Users Administrator AppData Roaming eOffice TMP12345S BC cong trinh trong diem 2011-2015 den thang 8-2012 2" xfId="1344"/>
    <cellStyle name="T_Tong hop so lieu_Worksheet in C: Users Administrator AppData Roaming eOffice TMP12345S BC cong trinh trong diem 2011-2015 den thang 8-2012_02. BIEU NQDH XV" xfId="1345"/>
    <cellStyle name="T_Tong hop so lieu_Worksheet in C: Users Administrator AppData Roaming eOffice TMP12345S BC cong trinh trong diem 2011-2015 den thang 8-2012_BIEU BAO CAO KTXH 2015, PHNV 2016 (10.2015)" xfId="1346"/>
    <cellStyle name="T_Tong hop so lieu_Worksheet in C: Users Administrator AppData Roaming eOffice TMP12345S BC cong trinh trong diem 2011-2015 den thang 8-2012_Phu luc BC KTXH" xfId="1347"/>
    <cellStyle name="T_Tong hop so lieu_Worksheet in C: Users Administrator AppData Roaming eOffice TMP12345S BC cong trinh trong diem 2011-2015 den thang 8-2012_THANH 15.10" xfId="1348"/>
    <cellStyle name="T_Tong hop so lieu_Worksheet in C: Users Administrator AppData Roaming eOffice TMP12345S BC cong trinh trong diem 2011-2015 den thang 8-2012_Worksheet in F: BAO CAO KTXH 2015 BAO CAO CUA CAC PHONG THCL DAU TU PHAT TRIEN VA CONG TRINH TRONG DIEM (2)" xfId="1349"/>
    <cellStyle name="T_Tong hop so lieu_Worksheet in F: BAO CAO KTXH 2015 BAO CAO CUA CAC PHONG THCL DAU TU PHAT TRIEN VA CONG TRINH TRONG DIEM (2)" xfId="1350"/>
    <cellStyle name="T_Tong hop theo doi von TPCP" xfId="1351"/>
    <cellStyle name="T_Tong hop theo doi von TPCP (BC)" xfId="1352"/>
    <cellStyle name="T_Tong hop theo doi von TPCP (BC) 2" xfId="1353"/>
    <cellStyle name="T_Tong hop theo doi von TPCP (BC)_02. BIEU NQDH XV" xfId="1354"/>
    <cellStyle name="T_Tong hop theo doi von TPCP (BC)_BIEU BAO CAO KTXH 2015, PHNV 2016 (10.2015)" xfId="1355"/>
    <cellStyle name="T_Tong hop theo doi von TPCP (BC)_Phu luc BC KTXH" xfId="1356"/>
    <cellStyle name="T_Tong hop theo doi von TPCP (BC)_THANH 15.10" xfId="1357"/>
    <cellStyle name="T_Tong hop theo doi von TPCP (BC)_Worksheet in F: BAO CAO KTXH 2015 BAO CAO CUA CAC PHONG THCL DAU TU PHAT TRIEN VA CONG TRINH TRONG DIEM (2)" xfId="1358"/>
    <cellStyle name="T_Tong hop theo doi von TPCP 10" xfId="1359"/>
    <cellStyle name="T_Tong hop theo doi von TPCP 11" xfId="1360"/>
    <cellStyle name="T_Tong hop theo doi von TPCP 12" xfId="1361"/>
    <cellStyle name="T_Tong hop theo doi von TPCP 13" xfId="1468"/>
    <cellStyle name="T_Tong hop theo doi von TPCP 2" xfId="1362"/>
    <cellStyle name="T_Tong hop theo doi von TPCP 3" xfId="1363"/>
    <cellStyle name="T_Tong hop theo doi von TPCP 4" xfId="1364"/>
    <cellStyle name="T_Tong hop theo doi von TPCP 5" xfId="1365"/>
    <cellStyle name="T_Tong hop theo doi von TPCP 6" xfId="1366"/>
    <cellStyle name="T_Tong hop theo doi von TPCP 7" xfId="1367"/>
    <cellStyle name="T_Tong hop theo doi von TPCP 8" xfId="1368"/>
    <cellStyle name="T_Tong hop theo doi von TPCP 9" xfId="1369"/>
    <cellStyle name="T_Tong hop theo doi von TPCP_02. BIEU NQDH XV" xfId="1370"/>
    <cellStyle name="T_Tong hop theo doi von TPCP_BIEU BAO CAO KTXH 2015, PHNV 2016 (10.2015)" xfId="1371"/>
    <cellStyle name="T_Tong hop theo doi von TPCP_Phu luc BC KTXH" xfId="1372"/>
    <cellStyle name="T_Tong hop theo doi von TPCP_THANH 15.10" xfId="1373"/>
    <cellStyle name="T_Tong hop theo doi von TPCP_Worksheet in F: BAO CAO KTXH 2015 BAO CAO CUA CAC PHONG THCL DAU TU PHAT TRIEN VA CONG TRINH TRONG DIEM (2)" xfId="1374"/>
    <cellStyle name="T_Worksheet in C: Users Administrator AppData Roaming eOffice TMP12345S BC cong trinh trong diem 2011-2015 den thang 8-2012" xfId="1375"/>
    <cellStyle name="T_Worksheet in C: Users Administrator AppData Roaming eOffice TMP12345S BC cong trinh trong diem 2011-2015 den thang 8-2012 2" xfId="1376"/>
    <cellStyle name="T_Worksheet in C: Users Administrator AppData Roaming eOffice TMP12345S BC cong trinh trong diem 2011-2015 den thang 8-2012_02. BIEU NQDH XV" xfId="1377"/>
    <cellStyle name="T_Worksheet in C: Users Administrator AppData Roaming eOffice TMP12345S BC cong trinh trong diem 2011-2015 den thang 8-2012_BIEU BAO CAO KTXH 2015, PHNV 2016 (10.2015)" xfId="1378"/>
    <cellStyle name="T_Worksheet in C: Users Administrator AppData Roaming eOffice TMP12345S BC cong trinh trong diem 2011-2015 den thang 8-2012_Phu luc BC KTXH" xfId="1379"/>
    <cellStyle name="T_Worksheet in C: Users Administrator AppData Roaming eOffice TMP12345S BC cong trinh trong diem 2011-2015 den thang 8-2012_THANH 15.10" xfId="1380"/>
    <cellStyle name="T_Worksheet in C: Users Administrator AppData Roaming eOffice TMP12345S BC cong trinh trong diem 2011-2015 den thang 8-2012_Worksheet in F: BAO CAO KTXH 2015 BAO CAO CUA CAC PHONG THCL DAU TU PHAT TRIEN VA CONG TRINH TRONG DIEM (2)" xfId="1381"/>
    <cellStyle name="T_Worksheet in F: BAO CAO KTXH 2015 BAO CAO CUA CAC PHONG THCL DAU TU PHAT TRIEN VA CONG TRINH TRONG DIEM (2)" xfId="1382"/>
    <cellStyle name="Tentruong" xfId="1383"/>
    <cellStyle name="Tentruong 2" xfId="1469"/>
    <cellStyle name="Text" xfId="1384"/>
    <cellStyle name="Text Indent A" xfId="1385"/>
    <cellStyle name="Text Indent B" xfId="1386"/>
    <cellStyle name="Text Indent C" xfId="1387"/>
    <cellStyle name="Text_1 Bieu 6 thang nam 2011" xfId="1388"/>
    <cellStyle name="th" xfId="1389"/>
    <cellStyle name="th 2" xfId="1390"/>
    <cellStyle name="th 2 2" xfId="1391"/>
    <cellStyle name="thanh" xfId="1392"/>
    <cellStyle name="þ_x001d_ð¤_x000c_¯þ_x0014__x000d_¨þU_x0001_À_x0004_ _x0015__x000f__x0001__x0001_" xfId="1393"/>
    <cellStyle name="þ_x001d_ðK_x000c_Fý_x001b__x000d_9ýU_x0001_Ð_x0008_¦)_x0007__x0001__x0001_" xfId="1394"/>
    <cellStyle name="Thuyet minh" xfId="1395"/>
    <cellStyle name="Title" xfId="1396" builtinId="15" customBuiltin="1"/>
    <cellStyle name="Title 2" xfId="1397"/>
    <cellStyle name="Tong so" xfId="1398"/>
    <cellStyle name="tong so 1" xfId="1399"/>
    <cellStyle name="Tong so_phu luc 6 thang gui bo" xfId="1400"/>
    <cellStyle name="Total" xfId="1401" builtinId="25" customBuiltin="1"/>
    <cellStyle name="Total 2" xfId="1402"/>
    <cellStyle name="viet" xfId="1403"/>
    <cellStyle name="viet 2" xfId="1404"/>
    <cellStyle name="viet 2 2" xfId="1405"/>
    <cellStyle name="viet2" xfId="1406"/>
    <cellStyle name="viet2 2" xfId="1407"/>
    <cellStyle name="viet2 2 2" xfId="1408"/>
    <cellStyle name="VN new romanNormal" xfId="1409"/>
    <cellStyle name="VN new romanNormal 2" xfId="1470"/>
    <cellStyle name="VN time new roman" xfId="1410"/>
    <cellStyle name="VN time new roman 2" xfId="1471"/>
    <cellStyle name="vnbo" xfId="1411"/>
    <cellStyle name="vnhead1" xfId="1412"/>
    <cellStyle name="vnhead2" xfId="1413"/>
    <cellStyle name="vnhead3" xfId="1414"/>
    <cellStyle name="vnhead4" xfId="1415"/>
    <cellStyle name="vntxt1" xfId="1416"/>
    <cellStyle name="vntxt1 2" xfId="1417"/>
    <cellStyle name="vntxt1 3" xfId="1418"/>
    <cellStyle name="vntxt2" xfId="1419"/>
    <cellStyle name="Währung [0]_68574_Materialbedarfsliste" xfId="1420"/>
    <cellStyle name="Währung_68574_Materialbedarfsliste" xfId="1421"/>
    <cellStyle name="Warning Text" xfId="1422" builtinId="11" customBuiltin="1"/>
    <cellStyle name="Warning Text 2" xfId="1423"/>
    <cellStyle name="xuan" xfId="1424"/>
    <cellStyle name="เครื่องหมายสกุลเงิน [0]_FTC_OFFER" xfId="1425"/>
    <cellStyle name="เครื่องหมายสกุลเงิน_FTC_OFFER" xfId="1426"/>
    <cellStyle name="ปกติ_FTC_OFFER" xfId="1427"/>
    <cellStyle name=" [0.00]_ Att. 1- Cover" xfId="1428"/>
    <cellStyle name="_ Att. 1- Cover" xfId="1429"/>
    <cellStyle name="?_ Att. 1- Cover" xfId="1430"/>
    <cellStyle name="똿뗦먛귟 [0.00]_PRODUCT DETAIL Q1" xfId="1431"/>
    <cellStyle name="똿뗦먛귟_PRODUCT DETAIL Q1" xfId="1432"/>
    <cellStyle name="믅됞 [0.00]_PRODUCT DETAIL Q1" xfId="1433"/>
    <cellStyle name="믅됞_PRODUCT DETAIL Q1" xfId="1434"/>
    <cellStyle name="백분율_95" xfId="1435"/>
    <cellStyle name="뷭?_BOOKSHIP" xfId="1436"/>
    <cellStyle name="콤마 [ - 유형1" xfId="1437"/>
    <cellStyle name="콤마 [ - 유형2" xfId="1438"/>
    <cellStyle name="콤마 [ - 유형3" xfId="1439"/>
    <cellStyle name="콤마 [ - 유형4" xfId="1440"/>
    <cellStyle name="콤마 [ - 유형5" xfId="1441"/>
    <cellStyle name="콤마 [ - 유형6" xfId="1442"/>
    <cellStyle name="콤마 [ - 유형7" xfId="1443"/>
    <cellStyle name="콤마 [ - 유형8" xfId="1444"/>
    <cellStyle name="콤마 [0]_ 비목별 월별기술 " xfId="1445"/>
    <cellStyle name="콤마_ 비목별 월별기술 " xfId="1446"/>
    <cellStyle name="통화 [0]_1202" xfId="1447"/>
    <cellStyle name="통화_1202" xfId="1448"/>
    <cellStyle name="표준_(정보부문)월별인원계획" xfId="1449"/>
    <cellStyle name="一般_00Q3902REV.1" xfId="1450"/>
    <cellStyle name="千分位[0]_00Q3902REV.1" xfId="1451"/>
    <cellStyle name="千分位_00Q3902REV.1" xfId="1452"/>
    <cellStyle name="桁区切り [0.00]_List-dwg瑩畳䵜楡" xfId="1453"/>
    <cellStyle name="桁区切り_List-dwgist-" xfId="1454"/>
    <cellStyle name="標準_List-dwgis" xfId="1455"/>
    <cellStyle name="貨幣 [0]_00Q3902REV.1" xfId="1456"/>
    <cellStyle name="貨幣[0]_BRE" xfId="1457"/>
    <cellStyle name="貨幣_00Q3902REV.1" xfId="1458"/>
    <cellStyle name="通貨 [0.00]_List-dwgwg" xfId="1459"/>
    <cellStyle name="通貨_List-dwgis" xfId="146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11"/>
  <sheetViews>
    <sheetView tabSelected="1" zoomScale="85" zoomScaleNormal="85" workbookViewId="0">
      <pane xSplit="3" ySplit="6" topLeftCell="D34" activePane="bottomRight" state="frozen"/>
      <selection pane="topRight" activeCell="D1" sqref="D1"/>
      <selection pane="bottomLeft" activeCell="A7" sqref="A7"/>
      <selection pane="bottomRight" activeCell="Q36" sqref="Q36"/>
    </sheetView>
  </sheetViews>
  <sheetFormatPr defaultRowHeight="15.75" outlineLevelRow="1" outlineLevelCol="1"/>
  <cols>
    <col min="1" max="1" width="5.109375" style="2" customWidth="1"/>
    <col min="2" max="2" width="35.77734375" style="12" customWidth="1"/>
    <col min="3" max="4" width="10.6640625" style="2" customWidth="1"/>
    <col min="5" max="5" width="10.109375" style="2" hidden="1" customWidth="1" outlineLevel="1"/>
    <col min="6" max="6" width="10.109375" style="114" customWidth="1" collapsed="1"/>
    <col min="7" max="7" width="10.109375" style="114" hidden="1" customWidth="1" outlineLevel="1"/>
    <col min="8" max="8" width="10.6640625" style="2" hidden="1" customWidth="1" outlineLevel="1"/>
    <col min="9" max="9" width="10.6640625" style="2" customWidth="1" collapsed="1"/>
    <col min="10" max="10" width="10.6640625" style="2" hidden="1" customWidth="1" outlineLevel="1"/>
    <col min="11" max="11" width="9.5546875" style="100" customWidth="1" collapsed="1"/>
    <col min="12" max="12" width="9.44140625" style="100" customWidth="1"/>
    <col min="13" max="13" width="9.33203125" style="2" hidden="1" customWidth="1" outlineLevel="1"/>
    <col min="14" max="14" width="10" style="2" hidden="1" customWidth="1" outlineLevel="1"/>
    <col min="15" max="15" width="11.109375" style="2" customWidth="1" collapsed="1"/>
    <col min="16" max="16" width="7.5546875" style="2" customWidth="1"/>
    <col min="17" max="16384" width="8.88671875" style="2"/>
  </cols>
  <sheetData>
    <row r="1" spans="1:23">
      <c r="A1" s="11"/>
      <c r="B1" s="13"/>
      <c r="C1" s="6"/>
      <c r="D1" s="6"/>
      <c r="E1" s="6"/>
      <c r="F1" s="115"/>
      <c r="G1" s="115"/>
      <c r="H1" s="6"/>
      <c r="I1" s="6"/>
      <c r="J1" s="6"/>
      <c r="K1" s="8"/>
      <c r="L1" s="8"/>
      <c r="M1" s="8"/>
      <c r="N1" s="8"/>
      <c r="O1" s="6"/>
    </row>
    <row r="2" spans="1:23" ht="96.75" customHeight="1">
      <c r="A2" s="346" t="s">
        <v>265</v>
      </c>
      <c r="B2" s="346"/>
      <c r="C2" s="346"/>
      <c r="D2" s="346"/>
      <c r="E2" s="346"/>
      <c r="F2" s="346"/>
      <c r="G2" s="346"/>
      <c r="H2" s="346"/>
      <c r="I2" s="346"/>
      <c r="J2" s="346"/>
      <c r="K2" s="346"/>
      <c r="L2" s="346"/>
      <c r="M2" s="346"/>
      <c r="N2" s="346"/>
      <c r="O2" s="346"/>
    </row>
    <row r="3" spans="1:23" ht="14.25" customHeight="1"/>
    <row r="4" spans="1:23" s="14" customFormat="1" ht="20.25" customHeight="1">
      <c r="A4" s="347" t="s">
        <v>33</v>
      </c>
      <c r="B4" s="348" t="s">
        <v>38</v>
      </c>
      <c r="C4" s="347" t="s">
        <v>37</v>
      </c>
      <c r="D4" s="348" t="s">
        <v>174</v>
      </c>
      <c r="E4" s="347" t="s">
        <v>220</v>
      </c>
      <c r="F4" s="353" t="s">
        <v>219</v>
      </c>
      <c r="G4" s="291" t="s">
        <v>216</v>
      </c>
      <c r="H4" s="292"/>
      <c r="I4" s="354" t="s">
        <v>238</v>
      </c>
      <c r="J4" s="348" t="s">
        <v>228</v>
      </c>
      <c r="K4" s="350" t="s">
        <v>157</v>
      </c>
      <c r="L4" s="351"/>
      <c r="M4" s="352"/>
      <c r="N4" s="348" t="s">
        <v>206</v>
      </c>
      <c r="O4" s="347" t="s">
        <v>239</v>
      </c>
    </row>
    <row r="5" spans="1:23" s="14" customFormat="1" ht="74.25" customHeight="1">
      <c r="A5" s="347"/>
      <c r="B5" s="349"/>
      <c r="C5" s="347"/>
      <c r="D5" s="349"/>
      <c r="E5" s="347"/>
      <c r="F5" s="353"/>
      <c r="G5" s="278" t="s">
        <v>198</v>
      </c>
      <c r="H5" s="264" t="s">
        <v>174</v>
      </c>
      <c r="I5" s="355"/>
      <c r="J5" s="349"/>
      <c r="K5" s="265" t="s">
        <v>230</v>
      </c>
      <c r="L5" s="265" t="s">
        <v>217</v>
      </c>
      <c r="M5" s="265" t="s">
        <v>218</v>
      </c>
      <c r="N5" s="349"/>
      <c r="O5" s="347"/>
    </row>
    <row r="6" spans="1:23" s="269" customFormat="1" ht="20.25" customHeight="1">
      <c r="A6" s="267">
        <v>1</v>
      </c>
      <c r="B6" s="268">
        <v>2</v>
      </c>
      <c r="C6" s="267">
        <v>3</v>
      </c>
      <c r="D6" s="268">
        <v>4</v>
      </c>
      <c r="E6" s="267">
        <v>5</v>
      </c>
      <c r="F6" s="279">
        <v>5</v>
      </c>
      <c r="G6" s="279">
        <v>7</v>
      </c>
      <c r="H6" s="267">
        <v>8</v>
      </c>
      <c r="I6" s="268">
        <v>6</v>
      </c>
      <c r="J6" s="268">
        <v>10</v>
      </c>
      <c r="K6" s="268" t="s">
        <v>231</v>
      </c>
      <c r="L6" s="268" t="s">
        <v>232</v>
      </c>
      <c r="M6" s="268" t="s">
        <v>221</v>
      </c>
      <c r="N6" s="268"/>
      <c r="O6" s="267">
        <v>9</v>
      </c>
    </row>
    <row r="7" spans="1:23" s="207" customFormat="1" ht="28.9" customHeight="1">
      <c r="A7" s="15" t="s">
        <v>34</v>
      </c>
      <c r="B7" s="16" t="s">
        <v>82</v>
      </c>
      <c r="C7" s="15"/>
      <c r="D7" s="15"/>
      <c r="E7" s="15"/>
      <c r="F7" s="280"/>
      <c r="G7" s="280"/>
      <c r="H7" s="15"/>
      <c r="I7" s="15"/>
      <c r="J7" s="15"/>
      <c r="K7" s="15"/>
      <c r="L7" s="15"/>
      <c r="M7" s="15"/>
      <c r="N7" s="15"/>
      <c r="O7" s="15"/>
    </row>
    <row r="8" spans="1:23" s="207" customFormat="1" ht="34.5" customHeight="1">
      <c r="A8" s="17">
        <v>1</v>
      </c>
      <c r="B8" s="18" t="s">
        <v>92</v>
      </c>
      <c r="C8" s="17"/>
      <c r="D8" s="177"/>
      <c r="E8" s="177"/>
      <c r="F8" s="281"/>
      <c r="G8" s="281"/>
      <c r="H8" s="177"/>
      <c r="I8" s="177"/>
      <c r="J8" s="177"/>
      <c r="K8" s="168"/>
      <c r="L8" s="168"/>
      <c r="M8" s="168"/>
      <c r="N8" s="168"/>
      <c r="O8" s="142"/>
    </row>
    <row r="9" spans="1:23" s="11" customFormat="1" ht="27" customHeight="1">
      <c r="A9" s="19" t="s">
        <v>53</v>
      </c>
      <c r="B9" s="20" t="s">
        <v>49</v>
      </c>
      <c r="C9" s="19" t="s">
        <v>39</v>
      </c>
      <c r="D9" s="305">
        <f>SUM(D10:D13)</f>
        <v>17647.34</v>
      </c>
      <c r="E9" s="306">
        <v>26700</v>
      </c>
      <c r="F9" s="307">
        <f>SUM(F10:F13)</f>
        <v>19400</v>
      </c>
      <c r="G9" s="305">
        <f>SUM(G10:G13)</f>
        <v>16098.092999999999</v>
      </c>
      <c r="H9" s="305">
        <f>SUM(H10:H13)</f>
        <v>17626.811999999998</v>
      </c>
      <c r="I9" s="308">
        <f>SUM(I10:I13)</f>
        <v>18938.777000000002</v>
      </c>
      <c r="J9" s="309"/>
      <c r="K9" s="310">
        <f t="shared" ref="K9" si="0">I9/D9</f>
        <v>1.0731802639944605</v>
      </c>
      <c r="L9" s="310">
        <f t="shared" ref="L9" si="1">I9/F9</f>
        <v>0.97622561855670109</v>
      </c>
      <c r="M9" s="173">
        <f t="shared" ref="M9" si="2">J9/E9</f>
        <v>0</v>
      </c>
      <c r="N9" s="173" t="s">
        <v>207</v>
      </c>
      <c r="O9" s="307">
        <f>SUM(O10:O13)</f>
        <v>20840</v>
      </c>
      <c r="Q9" s="230"/>
      <c r="R9" s="263"/>
      <c r="S9" s="21"/>
      <c r="T9" s="21"/>
      <c r="U9" s="21"/>
      <c r="V9" s="21"/>
      <c r="W9" s="21"/>
    </row>
    <row r="10" spans="1:23" s="11" customFormat="1" ht="27" customHeight="1">
      <c r="A10" s="19"/>
      <c r="B10" s="23" t="s">
        <v>44</v>
      </c>
      <c r="C10" s="24" t="s">
        <v>39</v>
      </c>
      <c r="D10" s="311">
        <v>3755.12</v>
      </c>
      <c r="E10" s="312">
        <v>5000</v>
      </c>
      <c r="F10" s="313">
        <v>3990</v>
      </c>
      <c r="G10" s="311">
        <v>3531.88</v>
      </c>
      <c r="H10" s="314">
        <v>3750.4639999999999</v>
      </c>
      <c r="I10" s="315">
        <v>3974.5970000000002</v>
      </c>
      <c r="J10" s="309"/>
      <c r="K10" s="316">
        <f t="shared" ref="K10:K14" si="3">I10/D10</f>
        <v>1.0584473998167836</v>
      </c>
      <c r="L10" s="316">
        <f t="shared" ref="L10:L14" si="4">I10/F10</f>
        <v>0.99613959899749382</v>
      </c>
      <c r="M10" s="174">
        <f t="shared" ref="M10:M13" si="5">J10/E10</f>
        <v>0</v>
      </c>
      <c r="N10" s="174" t="s">
        <v>207</v>
      </c>
      <c r="O10" s="304">
        <v>4230</v>
      </c>
      <c r="Q10" s="230"/>
      <c r="R10" s="230"/>
      <c r="S10" s="21"/>
      <c r="T10" s="21"/>
      <c r="U10" s="21"/>
      <c r="V10" s="21"/>
      <c r="W10" s="21"/>
    </row>
    <row r="11" spans="1:23" s="11" customFormat="1" ht="27" customHeight="1">
      <c r="A11" s="19"/>
      <c r="B11" s="23" t="s">
        <v>46</v>
      </c>
      <c r="C11" s="24" t="s">
        <v>39</v>
      </c>
      <c r="D11" s="311">
        <v>4966.63</v>
      </c>
      <c r="E11" s="312">
        <v>9300</v>
      </c>
      <c r="F11" s="313">
        <v>5610</v>
      </c>
      <c r="G11" s="311">
        <v>4291.8159999999998</v>
      </c>
      <c r="H11" s="314">
        <v>4930.2610000000004</v>
      </c>
      <c r="I11" s="315">
        <v>5496.03</v>
      </c>
      <c r="J11" s="309"/>
      <c r="K11" s="316">
        <f t="shared" si="3"/>
        <v>1.1065913909431546</v>
      </c>
      <c r="L11" s="316">
        <f t="shared" si="4"/>
        <v>0.97968449197860963</v>
      </c>
      <c r="M11" s="174">
        <f t="shared" si="5"/>
        <v>0</v>
      </c>
      <c r="N11" s="174" t="s">
        <v>207</v>
      </c>
      <c r="O11" s="304">
        <v>6190</v>
      </c>
      <c r="Q11" s="230"/>
      <c r="R11" s="230"/>
      <c r="S11" s="21"/>
      <c r="T11" s="21"/>
      <c r="U11" s="21"/>
      <c r="V11" s="21"/>
      <c r="W11" s="21"/>
    </row>
    <row r="12" spans="1:23" s="11" customFormat="1" ht="27" customHeight="1">
      <c r="A12" s="19"/>
      <c r="B12" s="23" t="s">
        <v>163</v>
      </c>
      <c r="C12" s="24" t="s">
        <v>39</v>
      </c>
      <c r="D12" s="311">
        <v>7448.09</v>
      </c>
      <c r="E12" s="312">
        <v>10700</v>
      </c>
      <c r="F12" s="313">
        <v>8200</v>
      </c>
      <c r="G12" s="311">
        <v>6912.0870000000004</v>
      </c>
      <c r="H12" s="314">
        <v>7466.8609999999999</v>
      </c>
      <c r="I12" s="315">
        <v>7947.91</v>
      </c>
      <c r="J12" s="309"/>
      <c r="K12" s="316">
        <f t="shared" si="3"/>
        <v>1.0671071375345893</v>
      </c>
      <c r="L12" s="316">
        <f t="shared" si="4"/>
        <v>0.96925731707317075</v>
      </c>
      <c r="M12" s="174">
        <f t="shared" si="5"/>
        <v>0</v>
      </c>
      <c r="N12" s="174" t="s">
        <v>207</v>
      </c>
      <c r="O12" s="304">
        <v>8800</v>
      </c>
      <c r="Q12" s="230"/>
      <c r="R12" s="230"/>
      <c r="S12" s="21"/>
      <c r="T12" s="21"/>
      <c r="U12" s="21"/>
      <c r="V12" s="21"/>
      <c r="W12" s="21"/>
    </row>
    <row r="13" spans="1:23" s="11" customFormat="1" ht="27" customHeight="1">
      <c r="A13" s="19"/>
      <c r="B13" s="23" t="s">
        <v>52</v>
      </c>
      <c r="C13" s="24" t="s">
        <v>39</v>
      </c>
      <c r="D13" s="311">
        <v>1477.5</v>
      </c>
      <c r="E13" s="312">
        <v>1700</v>
      </c>
      <c r="F13" s="313">
        <v>1600</v>
      </c>
      <c r="G13" s="311">
        <v>1362.31</v>
      </c>
      <c r="H13" s="314">
        <v>1479.2260000000001</v>
      </c>
      <c r="I13" s="315">
        <v>1520.24</v>
      </c>
      <c r="J13" s="309"/>
      <c r="K13" s="316">
        <f t="shared" si="3"/>
        <v>1.0289272419627751</v>
      </c>
      <c r="L13" s="316">
        <f t="shared" si="4"/>
        <v>0.95015000000000005</v>
      </c>
      <c r="M13" s="174">
        <f t="shared" si="5"/>
        <v>0</v>
      </c>
      <c r="N13" s="174" t="s">
        <v>207</v>
      </c>
      <c r="O13" s="304">
        <v>1620</v>
      </c>
      <c r="Q13" s="230"/>
      <c r="R13" s="230"/>
      <c r="S13" s="21"/>
      <c r="T13" s="21"/>
      <c r="U13" s="21"/>
      <c r="V13" s="21"/>
      <c r="W13" s="21"/>
    </row>
    <row r="14" spans="1:23" s="11" customFormat="1" ht="27" customHeight="1">
      <c r="A14" s="19" t="s">
        <v>53</v>
      </c>
      <c r="B14" s="20" t="s">
        <v>50</v>
      </c>
      <c r="C14" s="19" t="s">
        <v>39</v>
      </c>
      <c r="D14" s="305">
        <f>SUM(D15:D18)</f>
        <v>30483.06</v>
      </c>
      <c r="E14" s="317">
        <v>43900</v>
      </c>
      <c r="F14" s="307">
        <f>SUM(F15:F18)</f>
        <v>34100</v>
      </c>
      <c r="G14" s="305">
        <f>SUM(G15:G18)</f>
        <v>26613.288</v>
      </c>
      <c r="H14" s="305">
        <f>SUM(H15:H18)</f>
        <v>30412.703000000001</v>
      </c>
      <c r="I14" s="308">
        <f>SUM(I15:I18)</f>
        <v>34539.79</v>
      </c>
      <c r="J14" s="309"/>
      <c r="K14" s="310">
        <f t="shared" si="3"/>
        <v>1.1330814557331186</v>
      </c>
      <c r="L14" s="310">
        <f t="shared" si="4"/>
        <v>1.0128970674486804</v>
      </c>
      <c r="M14" s="227"/>
      <c r="N14" s="227"/>
      <c r="O14" s="307">
        <f>SUM(O15:O18)</f>
        <v>38300</v>
      </c>
      <c r="Q14" s="230"/>
      <c r="R14" s="230"/>
      <c r="S14" s="21"/>
      <c r="T14" s="21"/>
      <c r="U14" s="21"/>
      <c r="V14" s="21"/>
      <c r="W14" s="21"/>
    </row>
    <row r="15" spans="1:23" s="11" customFormat="1" ht="27" customHeight="1">
      <c r="A15" s="19"/>
      <c r="B15" s="23" t="s">
        <v>44</v>
      </c>
      <c r="C15" s="24" t="s">
        <v>39</v>
      </c>
      <c r="D15" s="318">
        <v>5918.96</v>
      </c>
      <c r="E15" s="319">
        <v>8600</v>
      </c>
      <c r="F15" s="313">
        <v>6500</v>
      </c>
      <c r="G15" s="318">
        <v>5499.1620000000003</v>
      </c>
      <c r="H15" s="314">
        <v>5906.9129999999996</v>
      </c>
      <c r="I15" s="315">
        <v>6623.27</v>
      </c>
      <c r="J15" s="309"/>
      <c r="K15" s="316">
        <f t="shared" ref="K15:K19" si="6">I15/D15</f>
        <v>1.1189921878167788</v>
      </c>
      <c r="L15" s="316">
        <f t="shared" ref="L15:L18" si="7">I15/F15</f>
        <v>1.0189646153846155</v>
      </c>
      <c r="M15" s="174">
        <f t="shared" ref="M15:M18" si="8">J15/E15</f>
        <v>0</v>
      </c>
      <c r="N15" s="174" t="s">
        <v>207</v>
      </c>
      <c r="O15" s="304">
        <v>7200</v>
      </c>
      <c r="Q15" s="230"/>
      <c r="R15" s="230"/>
      <c r="S15" s="21"/>
      <c r="T15" s="21"/>
      <c r="U15" s="21"/>
      <c r="V15" s="21"/>
      <c r="W15" s="21"/>
    </row>
    <row r="16" spans="1:23" s="11" customFormat="1" ht="27" customHeight="1">
      <c r="A16" s="19"/>
      <c r="B16" s="23" t="s">
        <v>46</v>
      </c>
      <c r="C16" s="24" t="s">
        <v>39</v>
      </c>
      <c r="D16" s="318">
        <v>9455.6</v>
      </c>
      <c r="E16" s="319">
        <v>14000</v>
      </c>
      <c r="F16" s="313">
        <v>10660</v>
      </c>
      <c r="G16" s="318">
        <v>7567.0590000000002</v>
      </c>
      <c r="H16" s="314">
        <v>9360.5740000000005</v>
      </c>
      <c r="I16" s="315">
        <v>11182.13</v>
      </c>
      <c r="J16" s="309"/>
      <c r="K16" s="316">
        <f t="shared" si="6"/>
        <v>1.1825933838148821</v>
      </c>
      <c r="L16" s="316">
        <f t="shared" si="7"/>
        <v>1.0489803001876172</v>
      </c>
      <c r="M16" s="174">
        <f t="shared" si="8"/>
        <v>0</v>
      </c>
      <c r="N16" s="174" t="s">
        <v>207</v>
      </c>
      <c r="O16" s="304">
        <v>12400</v>
      </c>
      <c r="Q16" s="230"/>
      <c r="R16" s="230"/>
      <c r="S16" s="21"/>
      <c r="T16" s="21"/>
      <c r="U16" s="21"/>
      <c r="V16" s="21"/>
      <c r="W16" s="21"/>
    </row>
    <row r="17" spans="1:23" s="11" customFormat="1" ht="27" customHeight="1">
      <c r="A17" s="19"/>
      <c r="B17" s="23" t="s">
        <v>163</v>
      </c>
      <c r="C17" s="24" t="s">
        <v>39</v>
      </c>
      <c r="D17" s="318">
        <v>12556.5</v>
      </c>
      <c r="E17" s="319">
        <v>18600</v>
      </c>
      <c r="F17" s="313">
        <v>14150</v>
      </c>
      <c r="G17" s="318">
        <v>11295.16</v>
      </c>
      <c r="H17" s="314">
        <v>12593.203</v>
      </c>
      <c r="I17" s="315">
        <v>13962</v>
      </c>
      <c r="J17" s="309"/>
      <c r="K17" s="316">
        <f t="shared" si="6"/>
        <v>1.1119340580575798</v>
      </c>
      <c r="L17" s="316">
        <f t="shared" si="7"/>
        <v>0.98671378091872797</v>
      </c>
      <c r="M17" s="174">
        <f t="shared" si="8"/>
        <v>0</v>
      </c>
      <c r="N17" s="174" t="s">
        <v>207</v>
      </c>
      <c r="O17" s="304">
        <v>15700</v>
      </c>
      <c r="Q17" s="230"/>
      <c r="R17" s="230"/>
      <c r="S17" s="21"/>
      <c r="T17" s="21"/>
      <c r="U17" s="21"/>
      <c r="V17" s="21"/>
      <c r="W17" s="21"/>
    </row>
    <row r="18" spans="1:23" s="11" customFormat="1" ht="27" customHeight="1">
      <c r="A18" s="19"/>
      <c r="B18" s="23" t="s">
        <v>52</v>
      </c>
      <c r="C18" s="24" t="s">
        <v>39</v>
      </c>
      <c r="D18" s="318">
        <v>2552</v>
      </c>
      <c r="E18" s="319">
        <v>2700</v>
      </c>
      <c r="F18" s="313">
        <v>2790</v>
      </c>
      <c r="G18" s="318">
        <v>2251.9070000000002</v>
      </c>
      <c r="H18" s="314">
        <v>2552.0129999999999</v>
      </c>
      <c r="I18" s="315">
        <v>2772.39</v>
      </c>
      <c r="J18" s="309"/>
      <c r="K18" s="316">
        <f t="shared" si="6"/>
        <v>1.0863597178683384</v>
      </c>
      <c r="L18" s="316">
        <f t="shared" si="7"/>
        <v>0.99368817204301074</v>
      </c>
      <c r="M18" s="174">
        <f t="shared" si="8"/>
        <v>0</v>
      </c>
      <c r="N18" s="174" t="s">
        <v>207</v>
      </c>
      <c r="O18" s="304">
        <v>3000</v>
      </c>
      <c r="Q18" s="230"/>
      <c r="R18" s="230"/>
      <c r="S18" s="21"/>
      <c r="T18" s="21"/>
      <c r="U18" s="21"/>
      <c r="V18" s="21"/>
      <c r="W18" s="21"/>
    </row>
    <row r="19" spans="1:23" s="6" customFormat="1" ht="27" customHeight="1">
      <c r="A19" s="26">
        <v>2</v>
      </c>
      <c r="B19" s="27" t="s">
        <v>51</v>
      </c>
      <c r="C19" s="17" t="s">
        <v>47</v>
      </c>
      <c r="D19" s="320">
        <v>52.564794090158202</v>
      </c>
      <c r="E19" s="321" t="s">
        <v>223</v>
      </c>
      <c r="F19" s="307" t="s">
        <v>211</v>
      </c>
      <c r="G19" s="320">
        <v>46.780829143078172</v>
      </c>
      <c r="H19" s="305">
        <v>52.43</v>
      </c>
      <c r="I19" s="321">
        <v>58.416668639833851</v>
      </c>
      <c r="J19" s="305">
        <f>H19</f>
        <v>52.43</v>
      </c>
      <c r="K19" s="310">
        <f t="shared" si="6"/>
        <v>1.1113268804903642</v>
      </c>
      <c r="L19" s="310">
        <f>I19/57</f>
        <v>1.0248538357865589</v>
      </c>
      <c r="M19" s="245">
        <f>J19/70</f>
        <v>0.749</v>
      </c>
      <c r="N19" s="227" t="s">
        <v>207</v>
      </c>
      <c r="O19" s="301">
        <v>63.727121464226293</v>
      </c>
    </row>
    <row r="20" spans="1:23" s="6" customFormat="1" ht="27" customHeight="1">
      <c r="A20" s="26">
        <v>3</v>
      </c>
      <c r="B20" s="27" t="s">
        <v>133</v>
      </c>
      <c r="C20" s="17" t="s">
        <v>40</v>
      </c>
      <c r="D20" s="322">
        <v>9.9</v>
      </c>
      <c r="E20" s="322" t="s">
        <v>222</v>
      </c>
      <c r="F20" s="323" t="s">
        <v>222</v>
      </c>
      <c r="G20" s="322">
        <v>6.47</v>
      </c>
      <c r="H20" s="324">
        <v>9.5</v>
      </c>
      <c r="I20" s="325">
        <v>7.32</v>
      </c>
      <c r="J20" s="324"/>
      <c r="K20" s="310">
        <f t="shared" ref="K20" si="9">I20/D20</f>
        <v>0.73939393939393938</v>
      </c>
      <c r="L20" s="310">
        <f>I20/10</f>
        <v>0.73199999999999998</v>
      </c>
      <c r="M20" s="245"/>
      <c r="N20" s="227"/>
      <c r="O20" s="302">
        <v>10</v>
      </c>
      <c r="Q20" s="228"/>
    </row>
    <row r="21" spans="1:23" ht="27" customHeight="1">
      <c r="A21" s="26">
        <v>4</v>
      </c>
      <c r="B21" s="27" t="s">
        <v>78</v>
      </c>
      <c r="C21" s="26" t="s">
        <v>40</v>
      </c>
      <c r="D21" s="326">
        <v>100</v>
      </c>
      <c r="E21" s="326"/>
      <c r="F21" s="327">
        <v>100</v>
      </c>
      <c r="G21" s="326"/>
      <c r="H21" s="326"/>
      <c r="I21" s="327">
        <v>100</v>
      </c>
      <c r="J21" s="326"/>
      <c r="K21" s="328"/>
      <c r="L21" s="328"/>
      <c r="M21" s="168"/>
      <c r="N21" s="168"/>
      <c r="O21" s="139">
        <v>100</v>
      </c>
      <c r="P21" s="6"/>
    </row>
    <row r="22" spans="1:23" ht="36.75" customHeight="1">
      <c r="A22" s="22" t="s">
        <v>53</v>
      </c>
      <c r="B22" s="23" t="s">
        <v>44</v>
      </c>
      <c r="C22" s="24" t="s">
        <v>40</v>
      </c>
      <c r="D22" s="329">
        <v>19.417210739341783</v>
      </c>
      <c r="E22" s="329" t="s">
        <v>199</v>
      </c>
      <c r="F22" s="329" t="s">
        <v>199</v>
      </c>
      <c r="G22" s="329">
        <v>20.66</v>
      </c>
      <c r="H22" s="309">
        <v>19.420000000000002</v>
      </c>
      <c r="I22" s="315">
        <v>19.175768005537961</v>
      </c>
      <c r="J22" s="309">
        <v>19.420000000000002</v>
      </c>
      <c r="K22" s="330"/>
      <c r="L22" s="330"/>
      <c r="M22" s="276"/>
      <c r="N22" s="271"/>
      <c r="O22" s="329" t="s">
        <v>240</v>
      </c>
    </row>
    <row r="23" spans="1:23" s="6" customFormat="1" ht="36.75" customHeight="1">
      <c r="A23" s="22" t="s">
        <v>53</v>
      </c>
      <c r="B23" s="23" t="s">
        <v>46</v>
      </c>
      <c r="C23" s="24" t="s">
        <v>40</v>
      </c>
      <c r="D23" s="329">
        <v>31.019195579446418</v>
      </c>
      <c r="E23" s="329" t="s">
        <v>212</v>
      </c>
      <c r="F23" s="329" t="s">
        <v>212</v>
      </c>
      <c r="G23" s="329">
        <v>28.43</v>
      </c>
      <c r="H23" s="309">
        <v>30.78</v>
      </c>
      <c r="I23" s="315">
        <v>32.374632271939113</v>
      </c>
      <c r="J23" s="309">
        <v>30.78</v>
      </c>
      <c r="K23" s="330"/>
      <c r="L23" s="330"/>
      <c r="M23" s="276"/>
      <c r="N23" s="272"/>
      <c r="O23" s="329" t="s">
        <v>255</v>
      </c>
      <c r="P23" s="2"/>
    </row>
    <row r="24" spans="1:23" ht="36.75" customHeight="1">
      <c r="A24" s="22" t="s">
        <v>53</v>
      </c>
      <c r="B24" s="23" t="s">
        <v>163</v>
      </c>
      <c r="C24" s="24" t="s">
        <v>40</v>
      </c>
      <c r="D24" s="329">
        <v>41.191730751440311</v>
      </c>
      <c r="E24" s="329" t="s">
        <v>175</v>
      </c>
      <c r="F24" s="329" t="s">
        <v>213</v>
      </c>
      <c r="G24" s="329">
        <v>42.44</v>
      </c>
      <c r="H24" s="309">
        <v>41.41</v>
      </c>
      <c r="I24" s="315">
        <v>40.422944088542515</v>
      </c>
      <c r="J24" s="309">
        <v>41.41</v>
      </c>
      <c r="K24" s="330"/>
      <c r="L24" s="330"/>
      <c r="M24" s="276"/>
      <c r="N24" s="272"/>
      <c r="O24" s="329" t="s">
        <v>213</v>
      </c>
    </row>
    <row r="25" spans="1:23" ht="36.75" customHeight="1">
      <c r="A25" s="22" t="s">
        <v>53</v>
      </c>
      <c r="B25" s="23" t="s">
        <v>52</v>
      </c>
      <c r="C25" s="24" t="s">
        <v>40</v>
      </c>
      <c r="D25" s="329">
        <v>8.3718629297714848</v>
      </c>
      <c r="E25" s="329"/>
      <c r="F25" s="329" t="s">
        <v>200</v>
      </c>
      <c r="G25" s="329">
        <v>8.4636199639206247</v>
      </c>
      <c r="H25" s="309">
        <v>8.39</v>
      </c>
      <c r="I25" s="315">
        <v>8.026655633980404</v>
      </c>
      <c r="J25" s="309">
        <v>8.39</v>
      </c>
      <c r="K25" s="330"/>
      <c r="L25" s="330"/>
      <c r="M25" s="276"/>
      <c r="N25" s="273"/>
      <c r="O25" s="329" t="s">
        <v>256</v>
      </c>
    </row>
    <row r="26" spans="1:23" s="6" customFormat="1" ht="27" customHeight="1">
      <c r="A26" s="36">
        <v>5</v>
      </c>
      <c r="B26" s="37" t="s">
        <v>32</v>
      </c>
      <c r="C26" s="36"/>
      <c r="D26" s="141"/>
      <c r="E26" s="141"/>
      <c r="F26" s="250"/>
      <c r="G26" s="141"/>
      <c r="H26" s="141"/>
      <c r="I26" s="141"/>
      <c r="J26" s="141"/>
      <c r="K26" s="245"/>
      <c r="L26" s="245"/>
      <c r="M26" s="136"/>
      <c r="N26" s="136"/>
      <c r="O26" s="141"/>
      <c r="Q26" s="31"/>
      <c r="R26" s="31"/>
    </row>
    <row r="27" spans="1:23" s="6" customFormat="1" ht="27" customHeight="1">
      <c r="A27" s="38" t="s">
        <v>104</v>
      </c>
      <c r="B27" s="39" t="s">
        <v>57</v>
      </c>
      <c r="C27" s="38"/>
      <c r="D27" s="141"/>
      <c r="E27" s="141"/>
      <c r="F27" s="250"/>
      <c r="G27" s="141"/>
      <c r="H27" s="141"/>
      <c r="I27" s="141"/>
      <c r="J27" s="141"/>
      <c r="K27" s="245"/>
      <c r="L27" s="245"/>
      <c r="M27" s="136"/>
      <c r="N27" s="136"/>
      <c r="O27" s="141"/>
      <c r="Q27" s="2"/>
      <c r="R27" s="31"/>
    </row>
    <row r="28" spans="1:23" s="6" customFormat="1" ht="27" customHeight="1">
      <c r="A28" s="38" t="s">
        <v>108</v>
      </c>
      <c r="B28" s="39" t="s">
        <v>80</v>
      </c>
      <c r="C28" s="38"/>
      <c r="D28" s="141"/>
      <c r="E28" s="141"/>
      <c r="F28" s="250"/>
      <c r="G28" s="141"/>
      <c r="H28" s="141"/>
      <c r="I28" s="141"/>
      <c r="J28" s="141"/>
      <c r="K28" s="245"/>
      <c r="L28" s="245"/>
      <c r="M28" s="136"/>
      <c r="N28" s="136"/>
      <c r="O28" s="141"/>
      <c r="Q28" s="2"/>
      <c r="R28" s="31"/>
    </row>
    <row r="29" spans="1:23" ht="27" customHeight="1">
      <c r="A29" s="40"/>
      <c r="B29" s="35" t="s">
        <v>75</v>
      </c>
      <c r="C29" s="34" t="s">
        <v>21</v>
      </c>
      <c r="D29" s="206">
        <v>22880.799999999999</v>
      </c>
      <c r="E29" s="142">
        <v>23725</v>
      </c>
      <c r="F29" s="142">
        <v>22648</v>
      </c>
      <c r="G29" s="206">
        <v>23323.4</v>
      </c>
      <c r="H29" s="142">
        <v>22880.799999999999</v>
      </c>
      <c r="I29" s="142">
        <v>22729.72</v>
      </c>
      <c r="J29" s="142">
        <f>H29</f>
        <v>22880.799999999999</v>
      </c>
      <c r="K29" s="226">
        <f t="shared" ref="K29:K45" si="10">I29/D29</f>
        <v>0.99339708401804139</v>
      </c>
      <c r="L29" s="226">
        <f t="shared" ref="L29:L45" si="11">I29/F29</f>
        <v>1.0036082656305192</v>
      </c>
      <c r="M29" s="174">
        <f t="shared" ref="M29:M44" si="12">J29/E29</f>
        <v>0.96441728134878812</v>
      </c>
      <c r="N29" s="174" t="s">
        <v>207</v>
      </c>
      <c r="O29" s="142">
        <v>22540</v>
      </c>
      <c r="R29" s="31"/>
    </row>
    <row r="30" spans="1:23" s="6" customFormat="1" ht="27" customHeight="1">
      <c r="A30" s="34"/>
      <c r="B30" s="35" t="s">
        <v>22</v>
      </c>
      <c r="C30" s="34" t="s">
        <v>21</v>
      </c>
      <c r="D30" s="206">
        <v>29127</v>
      </c>
      <c r="E30" s="142">
        <v>25000</v>
      </c>
      <c r="F30" s="142">
        <v>28934</v>
      </c>
      <c r="G30" s="206">
        <v>28986</v>
      </c>
      <c r="H30" s="142">
        <v>29254</v>
      </c>
      <c r="I30" s="142">
        <v>29812.710000000003</v>
      </c>
      <c r="J30" s="142">
        <f t="shared" ref="J30:J51" si="13">H30</f>
        <v>29254</v>
      </c>
      <c r="K30" s="226">
        <f t="shared" si="10"/>
        <v>1.0235420743639922</v>
      </c>
      <c r="L30" s="226">
        <f t="shared" si="11"/>
        <v>1.0303694615331445</v>
      </c>
      <c r="M30" s="174">
        <f t="shared" si="12"/>
        <v>1.1701600000000001</v>
      </c>
      <c r="N30" s="174" t="s">
        <v>207</v>
      </c>
      <c r="O30" s="304">
        <v>30549</v>
      </c>
      <c r="Q30" s="2"/>
      <c r="R30" s="31"/>
    </row>
    <row r="31" spans="1:23" s="11" customFormat="1" ht="27" customHeight="1">
      <c r="A31" s="40"/>
      <c r="B31" s="295" t="s">
        <v>234</v>
      </c>
      <c r="C31" s="40" t="s">
        <v>21</v>
      </c>
      <c r="D31" s="222">
        <v>3381</v>
      </c>
      <c r="E31" s="145"/>
      <c r="F31" s="145">
        <v>3581</v>
      </c>
      <c r="G31" s="222"/>
      <c r="H31" s="145"/>
      <c r="I31" s="300">
        <v>3581</v>
      </c>
      <c r="J31" s="145"/>
      <c r="K31" s="288">
        <f t="shared" ref="K31" si="14">I31/D31</f>
        <v>1.0591540964211772</v>
      </c>
      <c r="L31" s="288">
        <f t="shared" ref="L31" si="15">I31/F31</f>
        <v>1</v>
      </c>
      <c r="M31" s="175"/>
      <c r="N31" s="175"/>
      <c r="O31" s="334">
        <v>4331</v>
      </c>
      <c r="Q31" s="7"/>
      <c r="R31" s="103"/>
    </row>
    <row r="32" spans="1:23" s="6" customFormat="1" ht="27" customHeight="1">
      <c r="A32" s="34"/>
      <c r="B32" s="35" t="s">
        <v>23</v>
      </c>
      <c r="C32" s="34" t="s">
        <v>21</v>
      </c>
      <c r="D32" s="206">
        <v>77541</v>
      </c>
      <c r="E32" s="142">
        <v>70000</v>
      </c>
      <c r="F32" s="142">
        <v>76982</v>
      </c>
      <c r="G32" s="206">
        <v>76841</v>
      </c>
      <c r="H32" s="142">
        <v>77491.899999999994</v>
      </c>
      <c r="I32" s="142">
        <v>79018.350000000006</v>
      </c>
      <c r="J32" s="142">
        <f t="shared" si="13"/>
        <v>77491.899999999994</v>
      </c>
      <c r="K32" s="226">
        <f t="shared" si="10"/>
        <v>1.0190525012573994</v>
      </c>
      <c r="L32" s="226">
        <f t="shared" si="11"/>
        <v>1.0264522875477384</v>
      </c>
      <c r="M32" s="174">
        <f t="shared" si="12"/>
        <v>1.1070271428571428</v>
      </c>
      <c r="N32" s="174" t="s">
        <v>207</v>
      </c>
      <c r="O32" s="142">
        <v>79173.350000000006</v>
      </c>
      <c r="Q32" s="2"/>
      <c r="R32" s="31"/>
    </row>
    <row r="33" spans="1:18" s="6" customFormat="1" ht="27" customHeight="1">
      <c r="A33" s="34"/>
      <c r="B33" s="35" t="s">
        <v>24</v>
      </c>
      <c r="C33" s="34" t="s">
        <v>21</v>
      </c>
      <c r="D33" s="206">
        <v>40209</v>
      </c>
      <c r="E33" s="142">
        <v>34100</v>
      </c>
      <c r="F33" s="142">
        <v>38009</v>
      </c>
      <c r="G33" s="206">
        <v>38768</v>
      </c>
      <c r="H33" s="142">
        <v>40058</v>
      </c>
      <c r="I33" s="142">
        <v>39283.699999999997</v>
      </c>
      <c r="J33" s="142">
        <f t="shared" si="13"/>
        <v>40058</v>
      </c>
      <c r="K33" s="226">
        <f t="shared" ref="K33" si="16">I33/D33</f>
        <v>0.97698773906339365</v>
      </c>
      <c r="L33" s="226">
        <f t="shared" ref="L33" si="17">I33/F33</f>
        <v>1.03353679391723</v>
      </c>
      <c r="M33" s="174">
        <f t="shared" si="12"/>
        <v>1.1747214076246335</v>
      </c>
      <c r="N33" s="174" t="s">
        <v>207</v>
      </c>
      <c r="O33" s="142">
        <v>38247</v>
      </c>
      <c r="Q33" s="2"/>
      <c r="R33" s="31"/>
    </row>
    <row r="34" spans="1:18" s="6" customFormat="1" ht="27" customHeight="1">
      <c r="A34" s="34"/>
      <c r="B34" s="35" t="s">
        <v>25</v>
      </c>
      <c r="C34" s="34" t="s">
        <v>21</v>
      </c>
      <c r="D34" s="206">
        <v>961</v>
      </c>
      <c r="E34" s="142">
        <v>1200</v>
      </c>
      <c r="F34" s="142">
        <v>2000</v>
      </c>
      <c r="G34" s="206">
        <v>945</v>
      </c>
      <c r="H34" s="142">
        <v>955</v>
      </c>
      <c r="I34" s="142">
        <v>1219.4799999999998</v>
      </c>
      <c r="J34" s="142">
        <f t="shared" si="13"/>
        <v>955</v>
      </c>
      <c r="K34" s="226">
        <f t="shared" si="10"/>
        <v>1.2689698231009363</v>
      </c>
      <c r="L34" s="226">
        <f t="shared" si="11"/>
        <v>0.60973999999999995</v>
      </c>
      <c r="M34" s="174">
        <f t="shared" si="12"/>
        <v>0.79583333333333328</v>
      </c>
      <c r="N34" s="174" t="s">
        <v>207</v>
      </c>
      <c r="O34" s="142">
        <v>2000</v>
      </c>
      <c r="Q34" s="2"/>
      <c r="R34" s="31"/>
    </row>
    <row r="35" spans="1:18" s="6" customFormat="1" ht="27" customHeight="1">
      <c r="A35" s="34"/>
      <c r="B35" s="35" t="s">
        <v>1</v>
      </c>
      <c r="C35" s="34" t="s">
        <v>21</v>
      </c>
      <c r="D35" s="206">
        <v>5257</v>
      </c>
      <c r="E35" s="142">
        <v>4500</v>
      </c>
      <c r="F35" s="142">
        <v>5035</v>
      </c>
      <c r="G35" s="206">
        <v>5531</v>
      </c>
      <c r="H35" s="142">
        <v>5399.9</v>
      </c>
      <c r="I35" s="142">
        <v>5036.5</v>
      </c>
      <c r="J35" s="142">
        <f t="shared" si="13"/>
        <v>5399.9</v>
      </c>
      <c r="K35" s="226">
        <f t="shared" si="10"/>
        <v>0.95805592543275631</v>
      </c>
      <c r="L35" s="226">
        <f t="shared" si="11"/>
        <v>1.0002979145978153</v>
      </c>
      <c r="M35" s="174">
        <f t="shared" si="12"/>
        <v>1.1999777777777776</v>
      </c>
      <c r="N35" s="174" t="s">
        <v>207</v>
      </c>
      <c r="O35" s="142">
        <v>4850</v>
      </c>
      <c r="Q35" s="2"/>
      <c r="R35" s="31"/>
    </row>
    <row r="36" spans="1:18" s="6" customFormat="1" ht="27" customHeight="1">
      <c r="A36" s="34"/>
      <c r="B36" s="101" t="s">
        <v>135</v>
      </c>
      <c r="C36" s="34" t="s">
        <v>21</v>
      </c>
      <c r="D36" s="206">
        <v>9595</v>
      </c>
      <c r="E36" s="142">
        <v>10000</v>
      </c>
      <c r="F36" s="142">
        <v>10475</v>
      </c>
      <c r="G36" s="206">
        <v>6375</v>
      </c>
      <c r="H36" s="142">
        <v>9423.2300000000014</v>
      </c>
      <c r="I36" s="304">
        <v>10565</v>
      </c>
      <c r="J36" s="142">
        <f t="shared" si="13"/>
        <v>9423.2300000000014</v>
      </c>
      <c r="K36" s="226">
        <f t="shared" si="10"/>
        <v>1.1010943199583116</v>
      </c>
      <c r="L36" s="226">
        <f t="shared" si="11"/>
        <v>1.0085918854415274</v>
      </c>
      <c r="M36" s="174">
        <f t="shared" si="12"/>
        <v>0.94232300000000013</v>
      </c>
      <c r="N36" s="174" t="s">
        <v>207</v>
      </c>
      <c r="O36" s="304">
        <v>12565</v>
      </c>
      <c r="Q36" s="31"/>
      <c r="R36" s="31"/>
    </row>
    <row r="37" spans="1:18" s="11" customFormat="1" ht="27" customHeight="1">
      <c r="A37" s="40"/>
      <c r="B37" s="186" t="s">
        <v>258</v>
      </c>
      <c r="C37" s="40" t="s">
        <v>21</v>
      </c>
      <c r="D37" s="222">
        <v>3307</v>
      </c>
      <c r="E37" s="145"/>
      <c r="F37" s="145">
        <v>1100</v>
      </c>
      <c r="G37" s="222">
        <v>2000</v>
      </c>
      <c r="H37" s="145">
        <f>H36-G36</f>
        <v>3048.2300000000014</v>
      </c>
      <c r="I37" s="334">
        <v>2058</v>
      </c>
      <c r="J37" s="145">
        <f t="shared" si="13"/>
        <v>3048.2300000000014</v>
      </c>
      <c r="K37" s="288">
        <f t="shared" si="10"/>
        <v>0.62231629876020567</v>
      </c>
      <c r="L37" s="288">
        <f t="shared" si="11"/>
        <v>1.8709090909090909</v>
      </c>
      <c r="M37" s="175"/>
      <c r="N37" s="175" t="s">
        <v>207</v>
      </c>
      <c r="O37" s="334">
        <v>2000</v>
      </c>
      <c r="Q37" s="103"/>
      <c r="R37" s="103"/>
    </row>
    <row r="38" spans="1:18" s="11" customFormat="1" ht="27" customHeight="1">
      <c r="A38" s="40"/>
      <c r="B38" s="186" t="s">
        <v>259</v>
      </c>
      <c r="C38" s="40" t="s">
        <v>21</v>
      </c>
      <c r="D38" s="222">
        <v>676</v>
      </c>
      <c r="E38" s="145"/>
      <c r="F38" s="145"/>
      <c r="G38" s="222"/>
      <c r="H38" s="145"/>
      <c r="I38" s="334">
        <v>680</v>
      </c>
      <c r="J38" s="145"/>
      <c r="K38" s="288">
        <f t="shared" si="10"/>
        <v>1.0059171597633136</v>
      </c>
      <c r="L38" s="288"/>
      <c r="M38" s="175"/>
      <c r="N38" s="175"/>
      <c r="O38" s="334">
        <v>500</v>
      </c>
      <c r="Q38" s="103"/>
      <c r="R38" s="103"/>
    </row>
    <row r="39" spans="1:18" s="11" customFormat="1" ht="27" customHeight="1">
      <c r="A39" s="40"/>
      <c r="B39" s="186" t="s">
        <v>260</v>
      </c>
      <c r="C39" s="40" t="s">
        <v>21</v>
      </c>
      <c r="D39" s="222">
        <v>164</v>
      </c>
      <c r="E39" s="145"/>
      <c r="F39" s="145"/>
      <c r="G39" s="222"/>
      <c r="H39" s="145"/>
      <c r="I39" s="334">
        <v>295</v>
      </c>
      <c r="J39" s="145"/>
      <c r="K39" s="288">
        <f t="shared" si="10"/>
        <v>1.7987804878048781</v>
      </c>
      <c r="L39" s="288"/>
      <c r="M39" s="175"/>
      <c r="N39" s="175"/>
      <c r="O39" s="334">
        <v>1000</v>
      </c>
      <c r="Q39" s="103"/>
      <c r="R39" s="103"/>
    </row>
    <row r="40" spans="1:18" s="11" customFormat="1" ht="27" customHeight="1">
      <c r="A40" s="40"/>
      <c r="B40" s="186" t="s">
        <v>261</v>
      </c>
      <c r="C40" s="40" t="s">
        <v>21</v>
      </c>
      <c r="D40" s="222">
        <v>381</v>
      </c>
      <c r="E40" s="145"/>
      <c r="F40" s="145"/>
      <c r="G40" s="222"/>
      <c r="H40" s="145"/>
      <c r="I40" s="334">
        <v>358</v>
      </c>
      <c r="J40" s="145"/>
      <c r="K40" s="288">
        <f t="shared" si="10"/>
        <v>0.93963254593175849</v>
      </c>
      <c r="L40" s="288"/>
      <c r="M40" s="175"/>
      <c r="N40" s="175"/>
      <c r="O40" s="334">
        <v>100</v>
      </c>
      <c r="Q40" s="103"/>
      <c r="R40" s="103"/>
    </row>
    <row r="41" spans="1:18" s="11" customFormat="1" ht="27" customHeight="1">
      <c r="A41" s="40"/>
      <c r="B41" s="186" t="s">
        <v>264</v>
      </c>
      <c r="C41" s="40" t="s">
        <v>21</v>
      </c>
      <c r="D41" s="222">
        <v>173</v>
      </c>
      <c r="E41" s="145"/>
      <c r="F41" s="145"/>
      <c r="G41" s="222"/>
      <c r="H41" s="145"/>
      <c r="I41" s="342">
        <v>43.7</v>
      </c>
      <c r="J41" s="145"/>
      <c r="K41" s="288">
        <f t="shared" si="10"/>
        <v>0.25260115606936417</v>
      </c>
      <c r="L41" s="288"/>
      <c r="M41" s="175"/>
      <c r="N41" s="175"/>
      <c r="O41" s="334">
        <v>80</v>
      </c>
      <c r="Q41" s="103"/>
      <c r="R41" s="103"/>
    </row>
    <row r="42" spans="1:18" s="11" customFormat="1" ht="27" customHeight="1">
      <c r="A42" s="40"/>
      <c r="B42" s="186" t="s">
        <v>262</v>
      </c>
      <c r="C42" s="40" t="s">
        <v>21</v>
      </c>
      <c r="D42" s="222">
        <v>9</v>
      </c>
      <c r="E42" s="145"/>
      <c r="F42" s="145"/>
      <c r="G42" s="222"/>
      <c r="H42" s="145"/>
      <c r="I42" s="334">
        <v>15</v>
      </c>
      <c r="J42" s="145"/>
      <c r="K42" s="288">
        <f t="shared" si="10"/>
        <v>1.6666666666666667</v>
      </c>
      <c r="L42" s="288"/>
      <c r="M42" s="175"/>
      <c r="N42" s="175"/>
      <c r="O42" s="334">
        <v>50</v>
      </c>
      <c r="Q42" s="103"/>
      <c r="R42" s="103"/>
    </row>
    <row r="43" spans="1:18" s="11" customFormat="1" ht="27" customHeight="1">
      <c r="A43" s="40"/>
      <c r="B43" s="186" t="s">
        <v>263</v>
      </c>
      <c r="C43" s="40" t="s">
        <v>21</v>
      </c>
      <c r="D43" s="222">
        <v>1904</v>
      </c>
      <c r="E43" s="145"/>
      <c r="F43" s="145"/>
      <c r="G43" s="222"/>
      <c r="H43" s="145"/>
      <c r="I43" s="342">
        <v>666.3</v>
      </c>
      <c r="J43" s="145"/>
      <c r="K43" s="288">
        <f t="shared" si="10"/>
        <v>0.34994747899159662</v>
      </c>
      <c r="L43" s="288"/>
      <c r="M43" s="175"/>
      <c r="N43" s="175"/>
      <c r="O43" s="334">
        <v>270</v>
      </c>
      <c r="Q43" s="103"/>
      <c r="R43" s="103"/>
    </row>
    <row r="44" spans="1:18" s="6" customFormat="1" ht="27" customHeight="1">
      <c r="A44" s="34"/>
      <c r="B44" s="101" t="s">
        <v>136</v>
      </c>
      <c r="C44" s="34" t="s">
        <v>21</v>
      </c>
      <c r="D44" s="206">
        <v>2314</v>
      </c>
      <c r="E44" s="142">
        <v>2000</v>
      </c>
      <c r="F44" s="142">
        <v>3363</v>
      </c>
      <c r="G44" s="206">
        <v>1219.2</v>
      </c>
      <c r="H44" s="142">
        <v>2362.6999999999998</v>
      </c>
      <c r="I44" s="142">
        <v>3466.2</v>
      </c>
      <c r="J44" s="142">
        <f t="shared" si="13"/>
        <v>2362.6999999999998</v>
      </c>
      <c r="K44" s="226">
        <f t="shared" si="10"/>
        <v>1.4979256698357821</v>
      </c>
      <c r="L44" s="226">
        <f t="shared" si="11"/>
        <v>1.0306868867082961</v>
      </c>
      <c r="M44" s="174">
        <f t="shared" si="12"/>
        <v>1.1813499999999999</v>
      </c>
      <c r="N44" s="174" t="s">
        <v>207</v>
      </c>
      <c r="O44" s="304">
        <v>3966</v>
      </c>
      <c r="Q44" s="31"/>
      <c r="R44" s="31"/>
    </row>
    <row r="45" spans="1:18" s="11" customFormat="1" ht="27" customHeight="1">
      <c r="A45" s="40"/>
      <c r="B45" s="186" t="s">
        <v>158</v>
      </c>
      <c r="C45" s="40" t="s">
        <v>21</v>
      </c>
      <c r="D45" s="222">
        <v>1113</v>
      </c>
      <c r="E45" s="145"/>
      <c r="F45" s="145">
        <v>1000</v>
      </c>
      <c r="G45" s="222">
        <v>823.9</v>
      </c>
      <c r="H45" s="145">
        <v>1143.5</v>
      </c>
      <c r="I45" s="145">
        <v>1159.17</v>
      </c>
      <c r="J45" s="145">
        <f t="shared" si="13"/>
        <v>1143.5</v>
      </c>
      <c r="K45" s="288">
        <f t="shared" si="10"/>
        <v>1.0414824797843667</v>
      </c>
      <c r="L45" s="288">
        <f t="shared" si="11"/>
        <v>1.15917</v>
      </c>
      <c r="M45" s="175"/>
      <c r="N45" s="175" t="s">
        <v>207</v>
      </c>
      <c r="O45" s="334">
        <v>500</v>
      </c>
      <c r="Q45" s="103"/>
      <c r="R45" s="103"/>
    </row>
    <row r="46" spans="1:18" s="6" customFormat="1" ht="27" customHeight="1">
      <c r="A46" s="38" t="s">
        <v>107</v>
      </c>
      <c r="B46" s="39" t="s">
        <v>81</v>
      </c>
      <c r="C46" s="38"/>
      <c r="D46" s="141"/>
      <c r="E46" s="141"/>
      <c r="F46" s="142"/>
      <c r="G46" s="141"/>
      <c r="H46" s="141"/>
      <c r="I46" s="141"/>
      <c r="J46" s="141"/>
      <c r="K46" s="168"/>
      <c r="L46" s="168"/>
      <c r="M46" s="174"/>
      <c r="N46" s="174"/>
      <c r="O46" s="142"/>
      <c r="Q46" s="31"/>
      <c r="R46" s="31"/>
    </row>
    <row r="47" spans="1:18" s="6" customFormat="1" ht="27" customHeight="1">
      <c r="A47" s="34"/>
      <c r="B47" s="41" t="s">
        <v>137</v>
      </c>
      <c r="C47" s="34" t="s">
        <v>19</v>
      </c>
      <c r="D47" s="206">
        <v>119270</v>
      </c>
      <c r="E47" s="142">
        <v>110465</v>
      </c>
      <c r="F47" s="142">
        <v>121672</v>
      </c>
      <c r="G47" s="206">
        <v>120008</v>
      </c>
      <c r="H47" s="251">
        <v>121710.34993999999</v>
      </c>
      <c r="I47" s="304">
        <v>121917</v>
      </c>
      <c r="J47" s="142">
        <f t="shared" si="13"/>
        <v>121710.34993999999</v>
      </c>
      <c r="K47" s="226">
        <f t="shared" ref="K47" si="18">I47/D47</f>
        <v>1.0221933428355832</v>
      </c>
      <c r="L47" s="226">
        <f t="shared" ref="L47" si="19">I47/F47</f>
        <v>1.0020136103622854</v>
      </c>
      <c r="M47" s="174">
        <f>J47/E47</f>
        <v>1.1018001171411758</v>
      </c>
      <c r="N47" s="174" t="s">
        <v>207</v>
      </c>
      <c r="O47" s="142">
        <v>120857.0619463277</v>
      </c>
      <c r="Q47" s="31"/>
      <c r="R47" s="31"/>
    </row>
    <row r="48" spans="1:18" s="6" customFormat="1" ht="28.5" customHeight="1">
      <c r="A48" s="34"/>
      <c r="B48" s="41" t="s">
        <v>138</v>
      </c>
      <c r="C48" s="42" t="s">
        <v>19</v>
      </c>
      <c r="D48" s="206">
        <v>62445</v>
      </c>
      <c r="E48" s="142">
        <v>60705</v>
      </c>
      <c r="F48" s="142">
        <v>69552</v>
      </c>
      <c r="G48" s="206">
        <v>61789</v>
      </c>
      <c r="H48" s="251">
        <v>67541.3</v>
      </c>
      <c r="I48" s="294">
        <v>66300</v>
      </c>
      <c r="J48" s="142">
        <f t="shared" si="13"/>
        <v>67541.3</v>
      </c>
      <c r="K48" s="226">
        <f t="shared" ref="K48:K51" si="20">I48/D48</f>
        <v>1.0617343262070622</v>
      </c>
      <c r="L48" s="226">
        <f t="shared" ref="L48:L51" si="21">I48/F48</f>
        <v>0.95324361628709453</v>
      </c>
      <c r="M48" s="174">
        <f>J48/E48</f>
        <v>1.1126151058397167</v>
      </c>
      <c r="N48" s="174" t="s">
        <v>208</v>
      </c>
      <c r="O48" s="304">
        <v>69644</v>
      </c>
      <c r="Q48" s="31"/>
      <c r="R48" s="31"/>
    </row>
    <row r="49" spans="1:18" s="6" customFormat="1" ht="27" customHeight="1">
      <c r="A49" s="34"/>
      <c r="B49" s="41" t="s">
        <v>139</v>
      </c>
      <c r="C49" s="34" t="s">
        <v>45</v>
      </c>
      <c r="D49" s="206">
        <v>86431</v>
      </c>
      <c r="E49" s="142">
        <v>105000</v>
      </c>
      <c r="F49" s="142">
        <v>100635</v>
      </c>
      <c r="G49" s="206">
        <v>80982</v>
      </c>
      <c r="H49" s="257">
        <v>98208</v>
      </c>
      <c r="I49" s="142">
        <v>91900</v>
      </c>
      <c r="J49" s="142">
        <f t="shared" si="13"/>
        <v>98208</v>
      </c>
      <c r="K49" s="226">
        <f t="shared" si="20"/>
        <v>1.0632759079496941</v>
      </c>
      <c r="L49" s="226">
        <f t="shared" si="21"/>
        <v>0.91320117255428035</v>
      </c>
      <c r="M49" s="174">
        <f>J49/E49</f>
        <v>0.93531428571428576</v>
      </c>
      <c r="N49" s="174" t="s">
        <v>207</v>
      </c>
      <c r="O49" s="142">
        <v>97889</v>
      </c>
      <c r="Q49" s="31"/>
      <c r="R49" s="31"/>
    </row>
    <row r="50" spans="1:18" s="6" customFormat="1" ht="27" customHeight="1">
      <c r="A50" s="34"/>
      <c r="B50" s="41" t="s">
        <v>24</v>
      </c>
      <c r="C50" s="34" t="s">
        <v>45</v>
      </c>
      <c r="D50" s="206">
        <v>612136</v>
      </c>
      <c r="E50" s="142">
        <v>518320</v>
      </c>
      <c r="F50" s="142">
        <v>604621</v>
      </c>
      <c r="G50" s="206">
        <v>584896</v>
      </c>
      <c r="H50" s="257">
        <v>628910.80000000005</v>
      </c>
      <c r="I50" s="294">
        <v>617438</v>
      </c>
      <c r="J50" s="142">
        <f t="shared" si="13"/>
        <v>628910.80000000005</v>
      </c>
      <c r="K50" s="226">
        <f t="shared" si="20"/>
        <v>1.0086614739208279</v>
      </c>
      <c r="L50" s="226">
        <f t="shared" si="21"/>
        <v>1.0211984036280579</v>
      </c>
      <c r="M50" s="174">
        <f>J50/E50</f>
        <v>1.213363945053249</v>
      </c>
      <c r="N50" s="174" t="s">
        <v>207</v>
      </c>
      <c r="O50" s="142">
        <v>608903.47</v>
      </c>
      <c r="Q50" s="31"/>
      <c r="R50" s="31"/>
    </row>
    <row r="51" spans="1:18" s="6" customFormat="1" ht="27" customHeight="1">
      <c r="A51" s="34"/>
      <c r="B51" s="41" t="s">
        <v>140</v>
      </c>
      <c r="C51" s="34" t="s">
        <v>45</v>
      </c>
      <c r="D51" s="206">
        <v>53158</v>
      </c>
      <c r="E51" s="142">
        <v>66000</v>
      </c>
      <c r="F51" s="142">
        <v>54515</v>
      </c>
      <c r="G51" s="206">
        <v>52355</v>
      </c>
      <c r="H51" s="142">
        <v>54230.3</v>
      </c>
      <c r="I51" s="142">
        <v>67632.360799999995</v>
      </c>
      <c r="J51" s="142">
        <f t="shared" si="13"/>
        <v>54230.3</v>
      </c>
      <c r="K51" s="226">
        <f t="shared" si="20"/>
        <v>1.272289416456601</v>
      </c>
      <c r="L51" s="226">
        <f t="shared" si="21"/>
        <v>1.2406192937723561</v>
      </c>
      <c r="M51" s="174">
        <f>J51/E51</f>
        <v>0.82167121212121219</v>
      </c>
      <c r="N51" s="174" t="s">
        <v>207</v>
      </c>
      <c r="O51" s="142">
        <v>111524</v>
      </c>
      <c r="Q51" s="31"/>
      <c r="R51" s="31"/>
    </row>
    <row r="52" spans="1:18" s="11" customFormat="1" ht="27" customHeight="1">
      <c r="A52" s="38" t="s">
        <v>105</v>
      </c>
      <c r="B52" s="102" t="s">
        <v>79</v>
      </c>
      <c r="C52" s="38"/>
      <c r="D52" s="143"/>
      <c r="E52" s="143"/>
      <c r="F52" s="142"/>
      <c r="G52" s="143"/>
      <c r="H52" s="143"/>
      <c r="I52" s="294"/>
      <c r="J52" s="143"/>
      <c r="K52" s="168"/>
      <c r="L52" s="168"/>
      <c r="M52" s="174"/>
      <c r="N52" s="174"/>
      <c r="O52" s="142"/>
      <c r="Q52" s="103"/>
      <c r="R52" s="103"/>
    </row>
    <row r="53" spans="1:18" s="6" customFormat="1" ht="27" customHeight="1">
      <c r="A53" s="34"/>
      <c r="B53" s="101" t="s">
        <v>141</v>
      </c>
      <c r="C53" s="34" t="s">
        <v>21</v>
      </c>
      <c r="D53" s="144">
        <v>1784</v>
      </c>
      <c r="E53" s="144">
        <v>4500</v>
      </c>
      <c r="F53" s="142">
        <v>2240.6999999999998</v>
      </c>
      <c r="G53" s="144">
        <v>1240.7</v>
      </c>
      <c r="H53" s="252">
        <v>1749.6</v>
      </c>
      <c r="I53" s="144">
        <v>2384.56</v>
      </c>
      <c r="J53" s="252">
        <f>I53</f>
        <v>2384.56</v>
      </c>
      <c r="K53" s="168">
        <f>I53/D53</f>
        <v>1.3366367713004483</v>
      </c>
      <c r="L53" s="226">
        <f>I53/F53</f>
        <v>1.064203150801089</v>
      </c>
      <c r="M53" s="174">
        <f>J53/E53</f>
        <v>0.52990222222222216</v>
      </c>
      <c r="N53" s="174" t="s">
        <v>207</v>
      </c>
      <c r="O53" s="145">
        <v>2922</v>
      </c>
      <c r="Q53" s="31"/>
      <c r="R53" s="31"/>
    </row>
    <row r="54" spans="1:18" s="11" customFormat="1" ht="27" customHeight="1">
      <c r="A54" s="40"/>
      <c r="B54" s="186" t="s">
        <v>158</v>
      </c>
      <c r="C54" s="40"/>
      <c r="D54" s="247">
        <v>872</v>
      </c>
      <c r="E54" s="247"/>
      <c r="F54" s="145">
        <v>500</v>
      </c>
      <c r="G54" s="247">
        <v>333.49400000000003</v>
      </c>
      <c r="H54" s="253">
        <v>509</v>
      </c>
      <c r="I54" s="247">
        <v>638.02</v>
      </c>
      <c r="J54" s="253"/>
      <c r="K54" s="168">
        <f t="shared" ref="K54:K56" si="22">I54/D54</f>
        <v>0.73167431192660548</v>
      </c>
      <c r="L54" s="226">
        <f t="shared" ref="L54:L56" si="23">I54/F54</f>
        <v>1.2760400000000001</v>
      </c>
      <c r="M54" s="175"/>
      <c r="N54" s="175" t="s">
        <v>207</v>
      </c>
      <c r="O54" s="145">
        <v>500</v>
      </c>
      <c r="Q54" s="103"/>
      <c r="R54" s="103"/>
    </row>
    <row r="55" spans="1:18" s="6" customFormat="1" ht="27" customHeight="1">
      <c r="A55" s="34"/>
      <c r="B55" s="101" t="s">
        <v>142</v>
      </c>
      <c r="C55" s="34" t="s">
        <v>21</v>
      </c>
      <c r="D55" s="144">
        <v>5102</v>
      </c>
      <c r="E55" s="144">
        <v>10000</v>
      </c>
      <c r="F55" s="142">
        <v>5407</v>
      </c>
      <c r="G55" s="144">
        <v>2663.66</v>
      </c>
      <c r="H55" s="144">
        <v>5119.63</v>
      </c>
      <c r="I55" s="144">
        <v>7716.6799999999994</v>
      </c>
      <c r="J55" s="144">
        <f>I55</f>
        <v>7716.6799999999994</v>
      </c>
      <c r="K55" s="168">
        <f t="shared" si="22"/>
        <v>1.5124813798510386</v>
      </c>
      <c r="L55" s="226">
        <f t="shared" si="23"/>
        <v>1.4271647863880155</v>
      </c>
      <c r="M55" s="174">
        <f>J55/E55</f>
        <v>0.77166799999999991</v>
      </c>
      <c r="N55" s="174" t="s">
        <v>207</v>
      </c>
      <c r="O55" s="145">
        <v>9276.68</v>
      </c>
      <c r="Q55" s="31"/>
      <c r="R55" s="31"/>
    </row>
    <row r="56" spans="1:18" s="11" customFormat="1" ht="27" customHeight="1">
      <c r="A56" s="40"/>
      <c r="B56" s="186" t="s">
        <v>158</v>
      </c>
      <c r="C56" s="40"/>
      <c r="D56" s="247">
        <v>3235</v>
      </c>
      <c r="E56" s="247"/>
      <c r="F56" s="145">
        <v>900</v>
      </c>
      <c r="G56" s="247">
        <v>1306.2600000000002</v>
      </c>
      <c r="H56" s="247">
        <v>2193.63</v>
      </c>
      <c r="I56" s="247">
        <v>2723.2</v>
      </c>
      <c r="J56" s="247"/>
      <c r="K56" s="168">
        <f t="shared" si="22"/>
        <v>0.84179289026275106</v>
      </c>
      <c r="L56" s="226">
        <f t="shared" si="23"/>
        <v>3.0257777777777775</v>
      </c>
      <c r="M56" s="175"/>
      <c r="N56" s="175" t="s">
        <v>207</v>
      </c>
      <c r="O56" s="145">
        <v>1560</v>
      </c>
      <c r="Q56" s="103"/>
      <c r="R56" s="103"/>
    </row>
    <row r="57" spans="1:18" s="6" customFormat="1" ht="27" customHeight="1">
      <c r="A57" s="38" t="s">
        <v>106</v>
      </c>
      <c r="B57" s="39" t="s">
        <v>27</v>
      </c>
      <c r="C57" s="38"/>
      <c r="D57" s="143"/>
      <c r="E57" s="143"/>
      <c r="F57" s="142"/>
      <c r="G57" s="143"/>
      <c r="H57" s="143"/>
      <c r="I57" s="143"/>
      <c r="J57" s="143"/>
      <c r="K57" s="168"/>
      <c r="L57" s="168"/>
      <c r="M57" s="174"/>
      <c r="N57" s="174"/>
      <c r="O57" s="142"/>
      <c r="Q57" s="43"/>
    </row>
    <row r="58" spans="1:18" s="6" customFormat="1" ht="27" customHeight="1">
      <c r="A58" s="38" t="s">
        <v>108</v>
      </c>
      <c r="B58" s="104" t="s">
        <v>54</v>
      </c>
      <c r="C58" s="38"/>
      <c r="D58" s="143">
        <f t="shared" ref="D58:I58" si="24">D59+D60+D61</f>
        <v>265805</v>
      </c>
      <c r="E58" s="143">
        <f t="shared" si="24"/>
        <v>317000</v>
      </c>
      <c r="F58" s="143">
        <f t="shared" si="24"/>
        <v>277280</v>
      </c>
      <c r="G58" s="143">
        <f t="shared" si="24"/>
        <v>266820</v>
      </c>
      <c r="H58" s="143">
        <f t="shared" si="24"/>
        <v>274500</v>
      </c>
      <c r="I58" s="143">
        <f t="shared" si="24"/>
        <v>284255</v>
      </c>
      <c r="J58" s="143">
        <f>I58</f>
        <v>284255</v>
      </c>
      <c r="K58" s="289">
        <f>I58/D58</f>
        <v>1.0694117868362145</v>
      </c>
      <c r="L58" s="289">
        <f>I58/F58</f>
        <v>1.0251550778995961</v>
      </c>
      <c r="M58" s="225">
        <f>J58/E58</f>
        <v>0.89670347003154571</v>
      </c>
      <c r="N58" s="225" t="s">
        <v>207</v>
      </c>
      <c r="O58" s="143">
        <f>O59+O60+O61</f>
        <v>317600</v>
      </c>
      <c r="Q58" s="43"/>
    </row>
    <row r="59" spans="1:18" s="6" customFormat="1" ht="27" customHeight="1">
      <c r="A59" s="44"/>
      <c r="B59" s="45" t="s">
        <v>28</v>
      </c>
      <c r="C59" s="44" t="s">
        <v>29</v>
      </c>
      <c r="D59" s="142">
        <v>23953</v>
      </c>
      <c r="E59" s="142">
        <v>27000</v>
      </c>
      <c r="F59" s="142">
        <v>24100</v>
      </c>
      <c r="G59" s="142">
        <v>26320</v>
      </c>
      <c r="H59" s="142">
        <v>25000</v>
      </c>
      <c r="I59" s="142">
        <v>24100</v>
      </c>
      <c r="J59" s="142">
        <f t="shared" ref="J59:J61" si="25">I59</f>
        <v>24100</v>
      </c>
      <c r="K59" s="226">
        <f>I59/D59</f>
        <v>1.0061370183275582</v>
      </c>
      <c r="L59" s="226">
        <f>I59/F59</f>
        <v>1</v>
      </c>
      <c r="M59" s="174">
        <f>J59/E59</f>
        <v>0.8925925925925926</v>
      </c>
      <c r="N59" s="174" t="s">
        <v>207</v>
      </c>
      <c r="O59" s="304">
        <v>25000</v>
      </c>
      <c r="P59" s="2"/>
    </row>
    <row r="60" spans="1:18" s="6" customFormat="1" ht="27" customHeight="1">
      <c r="A60" s="44"/>
      <c r="B60" s="45" t="s">
        <v>30</v>
      </c>
      <c r="C60" s="44" t="s">
        <v>45</v>
      </c>
      <c r="D60" s="142">
        <v>84017</v>
      </c>
      <c r="E60" s="142">
        <v>110000</v>
      </c>
      <c r="F60" s="142">
        <v>85000</v>
      </c>
      <c r="G60" s="142">
        <v>84000</v>
      </c>
      <c r="H60" s="142">
        <v>84500</v>
      </c>
      <c r="I60" s="142">
        <v>85120</v>
      </c>
      <c r="J60" s="142">
        <f t="shared" si="25"/>
        <v>85120</v>
      </c>
      <c r="K60" s="226">
        <f>I60/D60</f>
        <v>1.0131282954640133</v>
      </c>
      <c r="L60" s="226">
        <f>I60/F60</f>
        <v>1.0014117647058824</v>
      </c>
      <c r="M60" s="174">
        <f>J60/E60</f>
        <v>0.77381818181818185</v>
      </c>
      <c r="N60" s="174" t="s">
        <v>207</v>
      </c>
      <c r="O60" s="304">
        <v>100000</v>
      </c>
      <c r="P60" s="7"/>
    </row>
    <row r="61" spans="1:18" s="7" customFormat="1" ht="27" customHeight="1">
      <c r="A61" s="44"/>
      <c r="B61" s="45" t="s">
        <v>31</v>
      </c>
      <c r="C61" s="44" t="s">
        <v>45</v>
      </c>
      <c r="D61" s="142">
        <v>157835</v>
      </c>
      <c r="E61" s="142">
        <v>180000</v>
      </c>
      <c r="F61" s="142">
        <v>168180</v>
      </c>
      <c r="G61" s="142">
        <v>156500</v>
      </c>
      <c r="H61" s="142">
        <v>165000</v>
      </c>
      <c r="I61" s="142">
        <v>175035</v>
      </c>
      <c r="J61" s="142">
        <f t="shared" si="25"/>
        <v>175035</v>
      </c>
      <c r="K61" s="226">
        <f>I61/D61</f>
        <v>1.1089745620426394</v>
      </c>
      <c r="L61" s="226">
        <f>I61/F61</f>
        <v>1.0407599001070282</v>
      </c>
      <c r="M61" s="174">
        <f>J61/E61</f>
        <v>0.97241666666666671</v>
      </c>
      <c r="N61" s="174" t="s">
        <v>207</v>
      </c>
      <c r="O61" s="142">
        <v>192600</v>
      </c>
      <c r="P61" s="2"/>
      <c r="R61" s="46"/>
    </row>
    <row r="62" spans="1:18" s="11" customFormat="1" ht="27" customHeight="1">
      <c r="A62" s="106" t="s">
        <v>107</v>
      </c>
      <c r="B62" s="107" t="s">
        <v>55</v>
      </c>
      <c r="C62" s="106"/>
      <c r="D62" s="146"/>
      <c r="E62" s="146"/>
      <c r="F62" s="142"/>
      <c r="G62" s="146"/>
      <c r="H62" s="146"/>
      <c r="I62" s="146"/>
      <c r="J62" s="146"/>
      <c r="K62" s="168"/>
      <c r="L62" s="168"/>
      <c r="M62" s="174"/>
      <c r="N62" s="174"/>
      <c r="O62" s="142"/>
      <c r="R62" s="105"/>
    </row>
    <row r="63" spans="1:18" s="7" customFormat="1" ht="27" customHeight="1">
      <c r="A63" s="44"/>
      <c r="B63" s="47" t="s">
        <v>144</v>
      </c>
      <c r="C63" s="44" t="s">
        <v>19</v>
      </c>
      <c r="D63" s="142">
        <v>33775</v>
      </c>
      <c r="E63" s="142">
        <v>32390</v>
      </c>
      <c r="F63" s="142">
        <v>36750</v>
      </c>
      <c r="G63" s="142">
        <v>30660</v>
      </c>
      <c r="H63" s="142">
        <v>35000</v>
      </c>
      <c r="I63" s="142">
        <v>35520</v>
      </c>
      <c r="J63" s="142">
        <f>H63</f>
        <v>35000</v>
      </c>
      <c r="K63" s="168">
        <f>I63/D63</f>
        <v>1.0516654330125832</v>
      </c>
      <c r="L63" s="168">
        <f>I63/F63</f>
        <v>0.966530612244898</v>
      </c>
      <c r="M63" s="174">
        <f>J63/E63</f>
        <v>1.0805804260574252</v>
      </c>
      <c r="N63" s="174" t="s">
        <v>207</v>
      </c>
      <c r="O63" s="142">
        <v>37300</v>
      </c>
      <c r="P63" s="2"/>
      <c r="R63" s="46"/>
    </row>
    <row r="64" spans="1:18" s="7" customFormat="1" ht="27" customHeight="1">
      <c r="A64" s="48"/>
      <c r="B64" s="282" t="s">
        <v>56</v>
      </c>
      <c r="C64" s="48" t="s">
        <v>19</v>
      </c>
      <c r="D64" s="145">
        <v>21844</v>
      </c>
      <c r="E64" s="145">
        <v>21800</v>
      </c>
      <c r="F64" s="145">
        <v>23100</v>
      </c>
      <c r="G64" s="145">
        <v>20336</v>
      </c>
      <c r="H64" s="145">
        <v>22000</v>
      </c>
      <c r="I64" s="145">
        <v>23100</v>
      </c>
      <c r="J64" s="145">
        <f>H64</f>
        <v>22000</v>
      </c>
      <c r="K64" s="169">
        <f>I64/D64</f>
        <v>1.0574986266251603</v>
      </c>
      <c r="L64" s="169">
        <f>I64/F64</f>
        <v>1</v>
      </c>
      <c r="M64" s="175">
        <f>J64/E64</f>
        <v>1.0091743119266054</v>
      </c>
      <c r="N64" s="175" t="s">
        <v>207</v>
      </c>
      <c r="O64" s="145">
        <v>24250</v>
      </c>
      <c r="R64" s="46"/>
    </row>
    <row r="65" spans="1:23" s="7" customFormat="1" ht="27" customHeight="1">
      <c r="A65" s="106" t="s">
        <v>109</v>
      </c>
      <c r="B65" s="109" t="s">
        <v>26</v>
      </c>
      <c r="C65" s="106"/>
      <c r="D65" s="147"/>
      <c r="E65" s="147"/>
      <c r="F65" s="142"/>
      <c r="G65" s="147"/>
      <c r="H65" s="147"/>
      <c r="I65" s="147"/>
      <c r="J65" s="147"/>
      <c r="K65" s="168"/>
      <c r="L65" s="168"/>
      <c r="M65" s="174"/>
      <c r="N65" s="174"/>
      <c r="O65" s="142"/>
    </row>
    <row r="66" spans="1:23" ht="27" customHeight="1">
      <c r="A66" s="48"/>
      <c r="B66" s="49" t="s">
        <v>143</v>
      </c>
      <c r="C66" s="50" t="s">
        <v>21</v>
      </c>
      <c r="D66" s="142">
        <v>5350</v>
      </c>
      <c r="E66" s="142">
        <v>15000</v>
      </c>
      <c r="F66" s="142">
        <v>4000</v>
      </c>
      <c r="G66" s="142">
        <v>4823</v>
      </c>
      <c r="H66" s="142">
        <v>5193</v>
      </c>
      <c r="I66" s="304">
        <v>4929</v>
      </c>
      <c r="J66" s="142">
        <f>G66+H66+I66</f>
        <v>14945</v>
      </c>
      <c r="K66" s="168">
        <f>I66/D66</f>
        <v>0.92130841121495322</v>
      </c>
      <c r="L66" s="168">
        <f>I66/F66</f>
        <v>1.2322500000000001</v>
      </c>
      <c r="M66" s="174">
        <f>J66/E66</f>
        <v>0.99633333333333329</v>
      </c>
      <c r="N66" s="174" t="s">
        <v>207</v>
      </c>
      <c r="O66" s="304">
        <v>3000</v>
      </c>
    </row>
    <row r="67" spans="1:23" ht="27" customHeight="1">
      <c r="A67" s="48"/>
      <c r="B67" s="49" t="s">
        <v>145</v>
      </c>
      <c r="C67" s="50" t="s">
        <v>40</v>
      </c>
      <c r="D67" s="170">
        <v>63.05</v>
      </c>
      <c r="E67" s="142">
        <v>64</v>
      </c>
      <c r="F67" s="170">
        <v>63.12</v>
      </c>
      <c r="G67" s="170">
        <v>63.12</v>
      </c>
      <c r="H67" s="170">
        <v>63.12</v>
      </c>
      <c r="I67" s="170">
        <v>63.12</v>
      </c>
      <c r="J67" s="170">
        <f>I67</f>
        <v>63.12</v>
      </c>
      <c r="K67" s="168">
        <f>I67/D67</f>
        <v>1.0011102299762094</v>
      </c>
      <c r="L67" s="168">
        <f>I67/F67</f>
        <v>1</v>
      </c>
      <c r="M67" s="174">
        <f>J67/E67</f>
        <v>0.98624999999999996</v>
      </c>
      <c r="N67" s="174" t="s">
        <v>207</v>
      </c>
      <c r="O67" s="170">
        <v>63.85</v>
      </c>
    </row>
    <row r="68" spans="1:23" s="7" customFormat="1" ht="27" customHeight="1">
      <c r="A68" s="51" t="s">
        <v>110</v>
      </c>
      <c r="B68" s="108" t="s">
        <v>43</v>
      </c>
      <c r="C68" s="52"/>
      <c r="D68" s="52"/>
      <c r="E68" s="52"/>
      <c r="F68" s="142"/>
      <c r="G68" s="52"/>
      <c r="H68" s="52"/>
      <c r="I68" s="52"/>
      <c r="J68" s="52"/>
      <c r="K68" s="168"/>
      <c r="L68" s="168"/>
      <c r="M68" s="174"/>
      <c r="N68" s="174"/>
      <c r="O68" s="142"/>
    </row>
    <row r="69" spans="1:23" ht="27" customHeight="1">
      <c r="A69" s="53"/>
      <c r="B69" s="49" t="s">
        <v>146</v>
      </c>
      <c r="C69" s="54" t="s">
        <v>21</v>
      </c>
      <c r="D69" s="142">
        <v>840.9</v>
      </c>
      <c r="E69" s="142">
        <v>1000</v>
      </c>
      <c r="F69" s="142">
        <v>850</v>
      </c>
      <c r="G69" s="142">
        <v>788</v>
      </c>
      <c r="H69" s="142">
        <v>844</v>
      </c>
      <c r="I69" s="142">
        <v>934</v>
      </c>
      <c r="J69" s="142">
        <f>I69</f>
        <v>934</v>
      </c>
      <c r="K69" s="168">
        <f>I69/D69</f>
        <v>1.110714710429302</v>
      </c>
      <c r="L69" s="168">
        <f>I69/F69</f>
        <v>1.0988235294117648</v>
      </c>
      <c r="M69" s="174">
        <f>J69/E69</f>
        <v>0.93400000000000005</v>
      </c>
      <c r="N69" s="174" t="s">
        <v>207</v>
      </c>
      <c r="O69" s="304">
        <v>934</v>
      </c>
      <c r="P69" s="7"/>
    </row>
    <row r="70" spans="1:23" s="7" customFormat="1" ht="27" customHeight="1">
      <c r="A70" s="53"/>
      <c r="B70" s="49" t="s">
        <v>147</v>
      </c>
      <c r="C70" s="54" t="s">
        <v>19</v>
      </c>
      <c r="D70" s="142">
        <v>2160.6</v>
      </c>
      <c r="E70" s="142">
        <v>2400</v>
      </c>
      <c r="F70" s="142">
        <v>1868</v>
      </c>
      <c r="G70" s="142">
        <v>1816</v>
      </c>
      <c r="H70" s="142">
        <v>1871</v>
      </c>
      <c r="I70" s="142">
        <v>2136</v>
      </c>
      <c r="J70" s="142">
        <f>H70</f>
        <v>1871</v>
      </c>
      <c r="K70" s="168">
        <f>I70/D70</f>
        <v>0.98861427381282985</v>
      </c>
      <c r="L70" s="168">
        <f>I70/F70</f>
        <v>1.1434689507494646</v>
      </c>
      <c r="M70" s="174">
        <f>J70/E70</f>
        <v>0.77958333333333329</v>
      </c>
      <c r="N70" s="174" t="s">
        <v>207</v>
      </c>
      <c r="O70" s="142">
        <v>1690</v>
      </c>
      <c r="P70" s="181"/>
      <c r="Q70" s="224"/>
      <c r="R70" s="224"/>
      <c r="V70" s="56"/>
      <c r="W70" s="56"/>
    </row>
    <row r="71" spans="1:23" s="7" customFormat="1" ht="27" customHeight="1">
      <c r="A71" s="53"/>
      <c r="B71" s="49" t="s">
        <v>148</v>
      </c>
      <c r="C71" s="54" t="s">
        <v>19</v>
      </c>
      <c r="D71" s="142">
        <v>4966.4799999999996</v>
      </c>
      <c r="E71" s="142">
        <v>4000</v>
      </c>
      <c r="F71" s="142">
        <v>6469.6399000000001</v>
      </c>
      <c r="G71" s="142">
        <v>5353</v>
      </c>
      <c r="H71" s="142">
        <v>6482</v>
      </c>
      <c r="I71" s="142">
        <v>6022</v>
      </c>
      <c r="J71" s="142">
        <f>H71</f>
        <v>6482</v>
      </c>
      <c r="K71" s="168">
        <f>I71/D71</f>
        <v>1.2125287930284629</v>
      </c>
      <c r="L71" s="168">
        <f>I71/F71</f>
        <v>0.93080914750757615</v>
      </c>
      <c r="M71" s="174">
        <f>J71/E71</f>
        <v>1.6205000000000001</v>
      </c>
      <c r="N71" s="174" t="s">
        <v>207</v>
      </c>
      <c r="O71" s="142">
        <v>6589</v>
      </c>
      <c r="P71" s="2"/>
      <c r="V71" s="56"/>
      <c r="W71" s="56"/>
    </row>
    <row r="72" spans="1:23" ht="27" customHeight="1">
      <c r="A72" s="36">
        <v>6</v>
      </c>
      <c r="B72" s="37" t="s">
        <v>67</v>
      </c>
      <c r="C72" s="24"/>
      <c r="D72" s="140"/>
      <c r="E72" s="140"/>
      <c r="F72" s="142"/>
      <c r="G72" s="140"/>
      <c r="H72" s="140"/>
      <c r="I72" s="140"/>
      <c r="J72" s="140"/>
      <c r="K72" s="168"/>
      <c r="L72" s="168"/>
      <c r="M72" s="174"/>
      <c r="N72" s="174"/>
      <c r="O72" s="142"/>
      <c r="Q72" s="57"/>
      <c r="R72" s="57"/>
      <c r="S72" s="57"/>
      <c r="T72" s="57"/>
      <c r="U72" s="57"/>
      <c r="V72" s="57"/>
      <c r="W72" s="57"/>
    </row>
    <row r="73" spans="1:23" ht="27" customHeight="1">
      <c r="A73" s="44"/>
      <c r="B73" s="135" t="s">
        <v>254</v>
      </c>
      <c r="C73" s="59" t="s">
        <v>192</v>
      </c>
      <c r="D73" s="149">
        <v>430000</v>
      </c>
      <c r="E73" s="149">
        <v>1600000</v>
      </c>
      <c r="F73" s="142">
        <v>500000</v>
      </c>
      <c r="G73" s="149">
        <v>391405</v>
      </c>
      <c r="H73" s="142">
        <v>450000</v>
      </c>
      <c r="I73" s="304">
        <v>475370</v>
      </c>
      <c r="J73" s="142">
        <f>H73</f>
        <v>450000</v>
      </c>
      <c r="K73" s="226">
        <f t="shared" ref="K73:K80" si="26">I73/D73</f>
        <v>1.1055116279069768</v>
      </c>
      <c r="L73" s="226">
        <f t="shared" ref="L73:L80" si="27">I73/F73</f>
        <v>0.95074000000000003</v>
      </c>
      <c r="M73" s="174">
        <f t="shared" ref="M73:M80" si="28">J73/E73</f>
        <v>0.28125</v>
      </c>
      <c r="N73" s="174" t="s">
        <v>208</v>
      </c>
      <c r="O73" s="304">
        <v>485000</v>
      </c>
      <c r="Q73" s="189"/>
      <c r="R73" s="3"/>
      <c r="S73" s="3"/>
      <c r="T73" s="4"/>
      <c r="U73" s="5"/>
      <c r="V73" s="57"/>
      <c r="W73" s="57"/>
    </row>
    <row r="74" spans="1:23" ht="27" customHeight="1">
      <c r="A74" s="44"/>
      <c r="B74" s="135" t="s">
        <v>149</v>
      </c>
      <c r="C74" s="59" t="s">
        <v>19</v>
      </c>
      <c r="D74" s="149">
        <v>263360</v>
      </c>
      <c r="E74" s="149">
        <v>350000</v>
      </c>
      <c r="F74" s="142">
        <v>320000</v>
      </c>
      <c r="G74" s="149">
        <v>288300</v>
      </c>
      <c r="H74" s="142">
        <v>300000</v>
      </c>
      <c r="I74" s="304">
        <v>285745</v>
      </c>
      <c r="J74" s="142">
        <f t="shared" ref="J74:J79" si="29">H74</f>
        <v>300000</v>
      </c>
      <c r="K74" s="226">
        <f t="shared" si="26"/>
        <v>1.0849977217496962</v>
      </c>
      <c r="L74" s="226">
        <f t="shared" si="27"/>
        <v>0.89295312500000001</v>
      </c>
      <c r="M74" s="174">
        <f t="shared" si="28"/>
        <v>0.8571428571428571</v>
      </c>
      <c r="N74" s="174" t="s">
        <v>207</v>
      </c>
      <c r="O74" s="304">
        <v>270000</v>
      </c>
      <c r="Q74" s="189"/>
      <c r="R74" s="57"/>
      <c r="S74" s="57"/>
      <c r="T74" s="57"/>
      <c r="U74" s="57"/>
      <c r="V74" s="57"/>
      <c r="W74" s="57"/>
    </row>
    <row r="75" spans="1:23" ht="27" customHeight="1">
      <c r="A75" s="44"/>
      <c r="B75" s="135" t="s">
        <v>150</v>
      </c>
      <c r="C75" s="59" t="s">
        <v>19</v>
      </c>
      <c r="D75" s="149">
        <v>8538</v>
      </c>
      <c r="E75" s="149">
        <v>20000</v>
      </c>
      <c r="F75" s="142">
        <v>13000</v>
      </c>
      <c r="G75" s="149">
        <v>9267</v>
      </c>
      <c r="H75" s="142">
        <v>12000</v>
      </c>
      <c r="I75" s="304">
        <v>12250</v>
      </c>
      <c r="J75" s="142">
        <f t="shared" si="29"/>
        <v>12000</v>
      </c>
      <c r="K75" s="226">
        <f t="shared" si="26"/>
        <v>1.4347622394003279</v>
      </c>
      <c r="L75" s="226">
        <f t="shared" si="27"/>
        <v>0.94230769230769229</v>
      </c>
      <c r="M75" s="174">
        <f t="shared" si="28"/>
        <v>0.6</v>
      </c>
      <c r="N75" s="174" t="s">
        <v>207</v>
      </c>
      <c r="O75" s="304">
        <v>12500</v>
      </c>
      <c r="Q75" s="189"/>
      <c r="R75" s="214"/>
      <c r="S75" s="57"/>
      <c r="T75" s="57"/>
      <c r="U75" s="57"/>
      <c r="V75" s="57"/>
      <c r="W75" s="57"/>
    </row>
    <row r="76" spans="1:23" ht="27" customHeight="1">
      <c r="A76" s="44"/>
      <c r="B76" s="135" t="s">
        <v>151</v>
      </c>
      <c r="C76" s="59" t="s">
        <v>192</v>
      </c>
      <c r="D76" s="149">
        <v>30360</v>
      </c>
      <c r="E76" s="149">
        <v>36000</v>
      </c>
      <c r="F76" s="142">
        <v>43350</v>
      </c>
      <c r="G76" s="149">
        <v>34993.285906040321</v>
      </c>
      <c r="H76" s="142">
        <v>42500</v>
      </c>
      <c r="I76" s="304">
        <v>33645</v>
      </c>
      <c r="J76" s="142">
        <f t="shared" si="29"/>
        <v>42500</v>
      </c>
      <c r="K76" s="226">
        <f t="shared" si="26"/>
        <v>1.108201581027668</v>
      </c>
      <c r="L76" s="226">
        <f t="shared" si="27"/>
        <v>0.77612456747404845</v>
      </c>
      <c r="M76" s="174">
        <f t="shared" si="28"/>
        <v>1.1805555555555556</v>
      </c>
      <c r="N76" s="174" t="s">
        <v>207</v>
      </c>
      <c r="O76" s="304">
        <v>34000</v>
      </c>
      <c r="Q76" s="189"/>
      <c r="R76" s="214"/>
      <c r="S76" s="57"/>
      <c r="T76" s="57"/>
      <c r="U76" s="57"/>
      <c r="V76" s="57"/>
      <c r="W76" s="57"/>
    </row>
    <row r="77" spans="1:23" ht="27" customHeight="1">
      <c r="A77" s="44"/>
      <c r="B77" s="135" t="s">
        <v>152</v>
      </c>
      <c r="C77" s="59" t="s">
        <v>0</v>
      </c>
      <c r="D77" s="149">
        <v>3300</v>
      </c>
      <c r="E77" s="149">
        <v>4230</v>
      </c>
      <c r="F77" s="142">
        <v>4254</v>
      </c>
      <c r="G77" s="149">
        <v>1953.3000000000002</v>
      </c>
      <c r="H77" s="142">
        <v>3300</v>
      </c>
      <c r="I77" s="304">
        <v>3313</v>
      </c>
      <c r="J77" s="142">
        <f t="shared" si="29"/>
        <v>3300</v>
      </c>
      <c r="K77" s="226">
        <f t="shared" si="26"/>
        <v>1.0039393939393939</v>
      </c>
      <c r="L77" s="226">
        <f t="shared" si="27"/>
        <v>0.77879642689233664</v>
      </c>
      <c r="M77" s="174">
        <f t="shared" si="28"/>
        <v>0.78014184397163122</v>
      </c>
      <c r="N77" s="174" t="s">
        <v>207</v>
      </c>
      <c r="O77" s="304">
        <v>3650</v>
      </c>
      <c r="Q77" s="189"/>
      <c r="R77" s="57"/>
      <c r="S77" s="57"/>
      <c r="T77" s="57"/>
      <c r="U77" s="57"/>
      <c r="V77" s="57"/>
      <c r="W77" s="57"/>
    </row>
    <row r="78" spans="1:23" ht="27" customHeight="1">
      <c r="A78" s="44"/>
      <c r="B78" s="135" t="s">
        <v>153</v>
      </c>
      <c r="C78" s="59" t="s">
        <v>0</v>
      </c>
      <c r="D78" s="149">
        <v>469</v>
      </c>
      <c r="E78" s="149">
        <v>1000</v>
      </c>
      <c r="F78" s="142">
        <v>478</v>
      </c>
      <c r="G78" s="149">
        <v>440.71999999999997</v>
      </c>
      <c r="H78" s="142">
        <v>450</v>
      </c>
      <c r="I78" s="304">
        <v>506</v>
      </c>
      <c r="J78" s="142">
        <f t="shared" si="29"/>
        <v>450</v>
      </c>
      <c r="K78" s="226">
        <f t="shared" si="26"/>
        <v>1.0788912579957357</v>
      </c>
      <c r="L78" s="226">
        <f t="shared" si="27"/>
        <v>1.0585774058577406</v>
      </c>
      <c r="M78" s="174">
        <f t="shared" si="28"/>
        <v>0.45</v>
      </c>
      <c r="N78" s="174" t="s">
        <v>207</v>
      </c>
      <c r="O78" s="304">
        <v>500</v>
      </c>
      <c r="Q78" s="189"/>
      <c r="R78" s="57"/>
      <c r="S78" s="57"/>
      <c r="T78" s="57"/>
      <c r="U78" s="57"/>
      <c r="V78" s="57"/>
      <c r="W78" s="57"/>
    </row>
    <row r="79" spans="1:23" ht="27" customHeight="1">
      <c r="A79" s="44"/>
      <c r="B79" s="135" t="s">
        <v>154</v>
      </c>
      <c r="C79" s="59" t="s">
        <v>193</v>
      </c>
      <c r="D79" s="149">
        <v>3643</v>
      </c>
      <c r="E79" s="149">
        <v>6000</v>
      </c>
      <c r="F79" s="142">
        <v>4000</v>
      </c>
      <c r="G79" s="149">
        <v>3545.4886960882641</v>
      </c>
      <c r="H79" s="142">
        <v>3800</v>
      </c>
      <c r="I79" s="304">
        <v>3837</v>
      </c>
      <c r="J79" s="142">
        <f t="shared" si="29"/>
        <v>3800</v>
      </c>
      <c r="K79" s="226">
        <f t="shared" si="26"/>
        <v>1.0532528136151524</v>
      </c>
      <c r="L79" s="226">
        <f t="shared" si="27"/>
        <v>0.95925000000000005</v>
      </c>
      <c r="M79" s="174">
        <f t="shared" si="28"/>
        <v>0.6333333333333333</v>
      </c>
      <c r="N79" s="174" t="s">
        <v>207</v>
      </c>
      <c r="O79" s="304">
        <v>4100</v>
      </c>
      <c r="Q79" s="189"/>
      <c r="R79" s="57"/>
      <c r="S79" s="57"/>
      <c r="T79" s="57"/>
      <c r="U79" s="57"/>
      <c r="V79" s="57"/>
      <c r="W79" s="57"/>
    </row>
    <row r="80" spans="1:23" s="6" customFormat="1" ht="33.75" customHeight="1">
      <c r="A80" s="29">
        <v>7</v>
      </c>
      <c r="B80" s="27" t="s">
        <v>48</v>
      </c>
      <c r="C80" s="26" t="s">
        <v>39</v>
      </c>
      <c r="D80" s="317">
        <v>29149</v>
      </c>
      <c r="E80" s="137">
        <v>159234</v>
      </c>
      <c r="F80" s="154">
        <v>31481</v>
      </c>
      <c r="G80" s="137">
        <v>25152.43</v>
      </c>
      <c r="H80" s="137">
        <v>30898</v>
      </c>
      <c r="I80" s="317">
        <v>34184</v>
      </c>
      <c r="J80" s="137">
        <f>G80+H80+I80</f>
        <v>90234.43</v>
      </c>
      <c r="K80" s="227">
        <f t="shared" si="26"/>
        <v>1.172733198394456</v>
      </c>
      <c r="L80" s="227">
        <f t="shared" si="27"/>
        <v>1.085861313173025</v>
      </c>
      <c r="M80" s="173">
        <f t="shared" si="28"/>
        <v>0.56667815918710829</v>
      </c>
      <c r="N80" s="173" t="s">
        <v>207</v>
      </c>
      <c r="O80" s="154">
        <v>34818</v>
      </c>
      <c r="Q80" s="30"/>
      <c r="R80" s="30"/>
      <c r="S80" s="25"/>
      <c r="T80" s="25"/>
      <c r="U80" s="25"/>
      <c r="V80" s="25"/>
      <c r="W80" s="25"/>
    </row>
    <row r="81" spans="1:23" ht="27" customHeight="1">
      <c r="A81" s="26">
        <v>8</v>
      </c>
      <c r="B81" s="61" t="s">
        <v>2</v>
      </c>
      <c r="C81" s="62"/>
      <c r="D81" s="142"/>
      <c r="E81" s="142"/>
      <c r="F81" s="154"/>
      <c r="G81" s="142"/>
      <c r="H81" s="142"/>
      <c r="I81" s="142"/>
      <c r="J81" s="142"/>
      <c r="K81" s="245"/>
      <c r="L81" s="245"/>
      <c r="M81" s="173"/>
      <c r="N81" s="173"/>
      <c r="O81" s="154"/>
      <c r="Q81" s="60"/>
      <c r="R81" s="115"/>
      <c r="S81" s="3"/>
      <c r="T81" s="57"/>
      <c r="U81" s="57"/>
      <c r="V81" s="57"/>
      <c r="W81" s="57"/>
    </row>
    <row r="82" spans="1:23" ht="27" customHeight="1">
      <c r="A82" s="64" t="s">
        <v>53</v>
      </c>
      <c r="B82" s="58" t="s">
        <v>111</v>
      </c>
      <c r="C82" s="62" t="s">
        <v>3</v>
      </c>
      <c r="D82" s="142">
        <v>1067750</v>
      </c>
      <c r="E82" s="142">
        <v>2500000</v>
      </c>
      <c r="F82" s="142">
        <v>1500000</v>
      </c>
      <c r="G82" s="142">
        <v>311000</v>
      </c>
      <c r="H82" s="142">
        <v>1100000</v>
      </c>
      <c r="I82" s="142">
        <v>1300000</v>
      </c>
      <c r="J82" s="142">
        <f>H82</f>
        <v>1100000</v>
      </c>
      <c r="K82" s="226">
        <f>I82/D82</f>
        <v>1.217513462889253</v>
      </c>
      <c r="L82" s="226">
        <f>I82/F82</f>
        <v>0.8666666666666667</v>
      </c>
      <c r="M82" s="174">
        <f t="shared" ref="M82:M91" si="30">J82/E82</f>
        <v>0.44</v>
      </c>
      <c r="N82" s="174" t="s">
        <v>207</v>
      </c>
      <c r="O82" s="142">
        <v>1700000</v>
      </c>
      <c r="Q82" s="63"/>
      <c r="R82" s="115"/>
      <c r="S82" s="3"/>
      <c r="T82" s="57"/>
      <c r="U82" s="57"/>
      <c r="V82" s="57"/>
      <c r="W82" s="57"/>
    </row>
    <row r="83" spans="1:23" s="7" customFormat="1" ht="27" customHeight="1">
      <c r="A83" s="215"/>
      <c r="B83" s="216" t="s">
        <v>4</v>
      </c>
      <c r="C83" s="131" t="s">
        <v>45</v>
      </c>
      <c r="D83" s="145">
        <v>265</v>
      </c>
      <c r="E83" s="145"/>
      <c r="F83" s="145">
        <v>8500</v>
      </c>
      <c r="G83" s="145">
        <v>0</v>
      </c>
      <c r="H83" s="145">
        <v>500</v>
      </c>
      <c r="I83" s="145">
        <v>5000</v>
      </c>
      <c r="J83" s="145"/>
      <c r="K83" s="299">
        <f>I83/D83</f>
        <v>18.867924528301888</v>
      </c>
      <c r="L83" s="288">
        <f>I83/F83</f>
        <v>0.58823529411764708</v>
      </c>
      <c r="M83" s="175"/>
      <c r="N83" s="175" t="s">
        <v>208</v>
      </c>
      <c r="O83" s="145">
        <v>6500</v>
      </c>
      <c r="Q83" s="217"/>
      <c r="R83" s="115"/>
      <c r="S83" s="218"/>
      <c r="T83" s="56"/>
      <c r="U83" s="56"/>
      <c r="V83" s="56"/>
      <c r="W83" s="56"/>
    </row>
    <row r="84" spans="1:23" s="7" customFormat="1" ht="27" customHeight="1">
      <c r="A84" s="215"/>
      <c r="B84" s="216" t="s">
        <v>5</v>
      </c>
      <c r="C84" s="131" t="s">
        <v>45</v>
      </c>
      <c r="D84" s="145">
        <v>1067485</v>
      </c>
      <c r="E84" s="145"/>
      <c r="F84" s="145">
        <v>1491500</v>
      </c>
      <c r="G84" s="145">
        <v>311000</v>
      </c>
      <c r="H84" s="145">
        <v>1099500</v>
      </c>
      <c r="I84" s="145">
        <v>1295000</v>
      </c>
      <c r="J84" s="145">
        <f>H84</f>
        <v>1099500</v>
      </c>
      <c r="K84" s="288">
        <f t="shared" ref="K84:K92" si="31">I84/D84</f>
        <v>1.2131318004468448</v>
      </c>
      <c r="L84" s="288">
        <f t="shared" ref="L84:L92" si="32">I84/F84</f>
        <v>0.86825343613811601</v>
      </c>
      <c r="M84" s="175"/>
      <c r="N84" s="175" t="s">
        <v>207</v>
      </c>
      <c r="O84" s="145">
        <v>1693500</v>
      </c>
      <c r="Q84" s="217"/>
      <c r="R84" s="117"/>
      <c r="S84" s="218"/>
      <c r="T84" s="56"/>
      <c r="U84" s="56"/>
      <c r="V84" s="56"/>
      <c r="W84" s="56"/>
    </row>
    <row r="85" spans="1:23" ht="27" customHeight="1">
      <c r="A85" s="64" t="s">
        <v>53</v>
      </c>
      <c r="B85" s="58" t="s">
        <v>112</v>
      </c>
      <c r="C85" s="62" t="s">
        <v>39</v>
      </c>
      <c r="D85" s="148">
        <v>323</v>
      </c>
      <c r="E85" s="142"/>
      <c r="F85" s="142">
        <v>320</v>
      </c>
      <c r="G85" s="148">
        <v>85</v>
      </c>
      <c r="H85" s="142">
        <v>265</v>
      </c>
      <c r="I85" s="148">
        <v>520</v>
      </c>
      <c r="J85" s="142"/>
      <c r="K85" s="226">
        <f t="shared" si="31"/>
        <v>1.609907120743034</v>
      </c>
      <c r="L85" s="226">
        <f t="shared" si="32"/>
        <v>1.625</v>
      </c>
      <c r="M85" s="174"/>
      <c r="N85" s="174" t="s">
        <v>207</v>
      </c>
      <c r="O85" s="142">
        <v>605</v>
      </c>
      <c r="Q85" s="63"/>
      <c r="R85" s="115"/>
      <c r="S85" s="3"/>
      <c r="T85" s="57"/>
      <c r="U85" s="57"/>
      <c r="V85" s="57"/>
      <c r="W85" s="57"/>
    </row>
    <row r="86" spans="1:23" s="6" customFormat="1" ht="27" customHeight="1">
      <c r="A86" s="67">
        <v>9</v>
      </c>
      <c r="B86" s="82" t="s">
        <v>160</v>
      </c>
      <c r="C86" s="83" t="s">
        <v>20</v>
      </c>
      <c r="D86" s="150">
        <v>42</v>
      </c>
      <c r="E86" s="150">
        <v>60</v>
      </c>
      <c r="F86" s="154">
        <v>48</v>
      </c>
      <c r="G86" s="150">
        <v>35</v>
      </c>
      <c r="H86" s="150">
        <v>42</v>
      </c>
      <c r="I86" s="150">
        <v>48</v>
      </c>
      <c r="J86" s="150">
        <f>I86</f>
        <v>48</v>
      </c>
      <c r="K86" s="245">
        <f t="shared" si="31"/>
        <v>1.1428571428571428</v>
      </c>
      <c r="L86" s="245">
        <f t="shared" si="32"/>
        <v>1</v>
      </c>
      <c r="M86" s="173">
        <f t="shared" si="30"/>
        <v>0.8</v>
      </c>
      <c r="N86" s="173"/>
      <c r="O86" s="154" t="s">
        <v>241</v>
      </c>
      <c r="R86" s="115"/>
      <c r="T86" s="57"/>
    </row>
    <row r="87" spans="1:23" s="7" customFormat="1" ht="27" customHeight="1">
      <c r="A87" s="180"/>
      <c r="B87" s="126" t="s">
        <v>159</v>
      </c>
      <c r="C87" s="127" t="s">
        <v>20</v>
      </c>
      <c r="D87" s="194">
        <v>6</v>
      </c>
      <c r="E87" s="194"/>
      <c r="F87" s="145">
        <v>5</v>
      </c>
      <c r="G87" s="194">
        <v>7</v>
      </c>
      <c r="H87" s="194">
        <v>8</v>
      </c>
      <c r="I87" s="194">
        <v>6</v>
      </c>
      <c r="J87" s="194"/>
      <c r="K87" s="288">
        <f t="shared" ref="K87:K88" si="33">I87/D87</f>
        <v>1</v>
      </c>
      <c r="L87" s="288">
        <f t="shared" ref="L87:L88" si="34">I87/F87</f>
        <v>1.2</v>
      </c>
      <c r="M87" s="175"/>
      <c r="N87" s="175" t="s">
        <v>207</v>
      </c>
      <c r="O87" s="145">
        <v>5</v>
      </c>
    </row>
    <row r="88" spans="1:23" s="115" customFormat="1" ht="36" customHeight="1">
      <c r="A88" s="83">
        <v>10</v>
      </c>
      <c r="B88" s="82" t="s">
        <v>94</v>
      </c>
      <c r="C88" s="83" t="s">
        <v>101</v>
      </c>
      <c r="D88" s="150">
        <v>1</v>
      </c>
      <c r="E88" s="150">
        <v>10</v>
      </c>
      <c r="F88" s="154">
        <v>3</v>
      </c>
      <c r="G88" s="150">
        <v>1</v>
      </c>
      <c r="H88" s="150">
        <v>2</v>
      </c>
      <c r="I88" s="150">
        <v>3</v>
      </c>
      <c r="J88" s="150">
        <f>H88+G88</f>
        <v>3</v>
      </c>
      <c r="K88" s="245">
        <f t="shared" si="33"/>
        <v>3</v>
      </c>
      <c r="L88" s="245">
        <f t="shared" si="34"/>
        <v>1</v>
      </c>
      <c r="M88" s="173">
        <f t="shared" si="30"/>
        <v>0.3</v>
      </c>
      <c r="N88" s="173" t="s">
        <v>207</v>
      </c>
      <c r="O88" s="154">
        <v>1</v>
      </c>
    </row>
    <row r="89" spans="1:23" s="6" customFormat="1" ht="27" customHeight="1">
      <c r="A89" s="26">
        <v>11</v>
      </c>
      <c r="B89" s="82" t="s">
        <v>83</v>
      </c>
      <c r="C89" s="190" t="s">
        <v>39</v>
      </c>
      <c r="D89" s="150">
        <v>4045.3719130879999</v>
      </c>
      <c r="E89" s="150">
        <v>5000</v>
      </c>
      <c r="F89" s="154">
        <v>4500</v>
      </c>
      <c r="G89" s="150">
        <v>3659</v>
      </c>
      <c r="H89" s="137">
        <v>4050</v>
      </c>
      <c r="I89" s="137">
        <v>4200</v>
      </c>
      <c r="J89" s="137">
        <f>H89</f>
        <v>4050</v>
      </c>
      <c r="K89" s="245">
        <f t="shared" si="31"/>
        <v>1.0382234539206967</v>
      </c>
      <c r="L89" s="227">
        <f t="shared" si="32"/>
        <v>0.93333333333333335</v>
      </c>
      <c r="M89" s="173">
        <f t="shared" si="30"/>
        <v>0.81</v>
      </c>
      <c r="N89" s="173" t="s">
        <v>207</v>
      </c>
      <c r="O89" s="154">
        <v>4600</v>
      </c>
      <c r="Q89" s="193"/>
      <c r="R89" s="31"/>
    </row>
    <row r="90" spans="1:23" ht="35.25" customHeight="1">
      <c r="A90" s="33">
        <v>12</v>
      </c>
      <c r="B90" s="191" t="s">
        <v>173</v>
      </c>
      <c r="C90" s="192" t="s">
        <v>39</v>
      </c>
      <c r="D90" s="336">
        <v>9347</v>
      </c>
      <c r="E90" s="150"/>
      <c r="F90" s="154">
        <v>14304</v>
      </c>
      <c r="G90" s="150">
        <v>7716.8519999999999</v>
      </c>
      <c r="H90" s="137">
        <v>10140</v>
      </c>
      <c r="I90" s="317">
        <v>11967</v>
      </c>
      <c r="J90" s="137">
        <f>H90</f>
        <v>10140</v>
      </c>
      <c r="K90" s="245">
        <f t="shared" si="31"/>
        <v>1.2803038408045362</v>
      </c>
      <c r="L90" s="227">
        <f t="shared" si="32"/>
        <v>0.83661912751677847</v>
      </c>
      <c r="M90" s="173"/>
      <c r="N90" s="173" t="s">
        <v>208</v>
      </c>
      <c r="O90" s="337">
        <v>10702</v>
      </c>
      <c r="P90" s="6"/>
      <c r="Q90" s="32"/>
      <c r="R90" s="32"/>
    </row>
    <row r="91" spans="1:23" s="6" customFormat="1" ht="27" customHeight="1">
      <c r="A91" s="29">
        <v>13</v>
      </c>
      <c r="B91" s="27" t="s">
        <v>6</v>
      </c>
      <c r="C91" s="26" t="s">
        <v>41</v>
      </c>
      <c r="D91" s="152">
        <v>320.8</v>
      </c>
      <c r="E91" s="151">
        <v>250</v>
      </c>
      <c r="F91" s="154">
        <v>290</v>
      </c>
      <c r="G91" s="152">
        <v>290.5</v>
      </c>
      <c r="H91" s="151">
        <v>320.8</v>
      </c>
      <c r="I91" s="152">
        <v>359.5</v>
      </c>
      <c r="J91" s="151">
        <f>H91</f>
        <v>320.8</v>
      </c>
      <c r="K91" s="245">
        <f t="shared" si="31"/>
        <v>1.1206359102244388</v>
      </c>
      <c r="L91" s="227">
        <f t="shared" si="32"/>
        <v>1.2396551724137932</v>
      </c>
      <c r="M91" s="173">
        <f t="shared" si="30"/>
        <v>1.2832000000000001</v>
      </c>
      <c r="N91" s="173" t="s">
        <v>207</v>
      </c>
      <c r="O91" s="250">
        <v>320</v>
      </c>
      <c r="Q91" s="30"/>
      <c r="R91" s="187"/>
      <c r="S91" s="187"/>
      <c r="T91" s="25"/>
      <c r="U91" s="25"/>
      <c r="V91" s="25"/>
      <c r="W91" s="25"/>
    </row>
    <row r="92" spans="1:23" s="6" customFormat="1" ht="27" customHeight="1">
      <c r="A92" s="29">
        <v>14</v>
      </c>
      <c r="B92" s="27" t="s">
        <v>7</v>
      </c>
      <c r="C92" s="26" t="s">
        <v>41</v>
      </c>
      <c r="D92" s="152">
        <v>6.6</v>
      </c>
      <c r="E92" s="152"/>
      <c r="F92" s="250">
        <v>6.9</v>
      </c>
      <c r="G92" s="152">
        <v>6.3</v>
      </c>
      <c r="H92" s="258">
        <v>6.6</v>
      </c>
      <c r="I92" s="258">
        <v>6.9</v>
      </c>
      <c r="J92" s="258">
        <f>H92</f>
        <v>6.6</v>
      </c>
      <c r="K92" s="245">
        <f t="shared" si="31"/>
        <v>1.0454545454545456</v>
      </c>
      <c r="L92" s="227">
        <f t="shared" si="32"/>
        <v>1</v>
      </c>
      <c r="M92" s="173"/>
      <c r="N92" s="173" t="s">
        <v>207</v>
      </c>
      <c r="O92" s="296">
        <v>7.2</v>
      </c>
      <c r="Q92" s="30"/>
      <c r="R92" s="188"/>
      <c r="S92" s="187"/>
      <c r="T92" s="25"/>
      <c r="U92" s="25"/>
      <c r="V92" s="25"/>
      <c r="W92" s="25"/>
    </row>
    <row r="93" spans="1:23" s="6" customFormat="1" ht="37.5" customHeight="1">
      <c r="A93" s="29">
        <v>15</v>
      </c>
      <c r="B93" s="27" t="s">
        <v>164</v>
      </c>
      <c r="C93" s="26" t="s">
        <v>71</v>
      </c>
      <c r="D93" s="150">
        <v>37</v>
      </c>
      <c r="E93" s="151"/>
      <c r="F93" s="343" t="s">
        <v>210</v>
      </c>
      <c r="G93" s="150">
        <v>61</v>
      </c>
      <c r="H93" s="285">
        <v>37</v>
      </c>
      <c r="I93" s="285">
        <v>37</v>
      </c>
      <c r="J93" s="286"/>
      <c r="K93" s="245"/>
      <c r="L93" s="245"/>
      <c r="M93" s="173"/>
      <c r="N93" s="173"/>
      <c r="O93" s="285">
        <v>37</v>
      </c>
      <c r="Q93" s="30"/>
      <c r="R93" s="30"/>
      <c r="S93" s="25"/>
      <c r="T93" s="25"/>
      <c r="U93" s="25"/>
      <c r="V93" s="25"/>
      <c r="W93" s="25"/>
    </row>
    <row r="94" spans="1:23" s="6" customFormat="1" ht="38.450000000000003" customHeight="1">
      <c r="A94" s="29">
        <v>16</v>
      </c>
      <c r="B94" s="27" t="s">
        <v>165</v>
      </c>
      <c r="C94" s="26" t="s">
        <v>71</v>
      </c>
      <c r="D94" s="150">
        <v>39.979999999999997</v>
      </c>
      <c r="E94" s="151"/>
      <c r="F94" s="344"/>
      <c r="G94" s="150">
        <v>54</v>
      </c>
      <c r="H94" s="285"/>
      <c r="I94" s="285" t="s">
        <v>244</v>
      </c>
      <c r="J94" s="286"/>
      <c r="K94" s="245"/>
      <c r="L94" s="245"/>
      <c r="M94" s="173"/>
      <c r="N94" s="173"/>
      <c r="O94" s="343" t="s">
        <v>246</v>
      </c>
      <c r="Q94" s="30"/>
      <c r="R94" s="30"/>
      <c r="S94" s="25"/>
      <c r="T94" s="25"/>
      <c r="U94" s="25"/>
      <c r="V94" s="25"/>
      <c r="W94" s="25"/>
    </row>
    <row r="95" spans="1:23" s="6" customFormat="1" ht="38.450000000000003" customHeight="1">
      <c r="A95" s="29">
        <v>17</v>
      </c>
      <c r="B95" s="27" t="s">
        <v>166</v>
      </c>
      <c r="C95" s="26" t="s">
        <v>71</v>
      </c>
      <c r="D95" s="223" t="s">
        <v>242</v>
      </c>
      <c r="E95" s="151"/>
      <c r="F95" s="344"/>
      <c r="G95" s="223">
        <v>59</v>
      </c>
      <c r="H95" s="285"/>
      <c r="I95" s="285" t="s">
        <v>245</v>
      </c>
      <c r="J95" s="286"/>
      <c r="K95" s="245"/>
      <c r="L95" s="245"/>
      <c r="M95" s="173"/>
      <c r="N95" s="173"/>
      <c r="O95" s="344"/>
      <c r="Q95" s="30"/>
      <c r="R95" s="30"/>
      <c r="S95" s="25"/>
      <c r="T95" s="25"/>
      <c r="U95" s="25"/>
      <c r="V95" s="25"/>
      <c r="W95" s="25"/>
    </row>
    <row r="96" spans="1:23" s="6" customFormat="1" ht="38.450000000000003" customHeight="1">
      <c r="A96" s="29">
        <v>18</v>
      </c>
      <c r="B96" s="27" t="s">
        <v>167</v>
      </c>
      <c r="C96" s="26" t="s">
        <v>71</v>
      </c>
      <c r="D96" s="150" t="s">
        <v>243</v>
      </c>
      <c r="E96" s="151"/>
      <c r="F96" s="345"/>
      <c r="G96" s="150">
        <v>44</v>
      </c>
      <c r="H96" s="285"/>
      <c r="I96" s="285"/>
      <c r="J96" s="286"/>
      <c r="K96" s="245"/>
      <c r="L96" s="245"/>
      <c r="M96" s="173"/>
      <c r="N96" s="173"/>
      <c r="O96" s="345"/>
      <c r="Q96" s="30"/>
      <c r="R96" s="30"/>
      <c r="S96" s="25"/>
      <c r="T96" s="25"/>
      <c r="U96" s="25"/>
      <c r="V96" s="25"/>
      <c r="W96" s="25"/>
    </row>
    <row r="97" spans="1:23" s="6" customFormat="1" ht="27" customHeight="1">
      <c r="A97" s="29">
        <v>19</v>
      </c>
      <c r="B97" s="27" t="s">
        <v>36</v>
      </c>
      <c r="C97" s="26" t="s">
        <v>39</v>
      </c>
      <c r="D97" s="317">
        <v>23405</v>
      </c>
      <c r="E97" s="137">
        <v>118000</v>
      </c>
      <c r="F97" s="154">
        <v>27000</v>
      </c>
      <c r="G97" s="137">
        <v>20001</v>
      </c>
      <c r="H97" s="137">
        <v>23174.255000000001</v>
      </c>
      <c r="I97" s="137">
        <v>27035</v>
      </c>
      <c r="J97" s="137">
        <f>G97+H97+I97</f>
        <v>70210.255000000005</v>
      </c>
      <c r="K97" s="227">
        <f>I97/D97</f>
        <v>1.1550950651570178</v>
      </c>
      <c r="L97" s="227">
        <f>I97/F97</f>
        <v>1.0012962962962964</v>
      </c>
      <c r="M97" s="173">
        <f>J97/E97</f>
        <v>0.59500216101694914</v>
      </c>
      <c r="N97" s="173" t="s">
        <v>207</v>
      </c>
      <c r="O97" s="154">
        <v>30000</v>
      </c>
      <c r="P97" s="2"/>
      <c r="Q97" s="1"/>
      <c r="R97" s="31"/>
    </row>
    <row r="98" spans="1:23" s="116" customFormat="1" ht="27" customHeight="1">
      <c r="A98" s="129"/>
      <c r="B98" s="130" t="s">
        <v>130</v>
      </c>
      <c r="C98" s="131"/>
      <c r="D98" s="331">
        <v>17127</v>
      </c>
      <c r="E98" s="153"/>
      <c r="F98" s="145">
        <v>20400</v>
      </c>
      <c r="G98" s="153">
        <v>14850</v>
      </c>
      <c r="H98" s="153">
        <v>17150</v>
      </c>
      <c r="I98" s="153">
        <v>20429</v>
      </c>
      <c r="J98" s="153"/>
      <c r="K98" s="288">
        <f>I98/D98</f>
        <v>1.1927950020435569</v>
      </c>
      <c r="L98" s="288">
        <f>I98/F98</f>
        <v>1.001421568627451</v>
      </c>
      <c r="M98" s="175"/>
      <c r="N98" s="175" t="s">
        <v>207</v>
      </c>
      <c r="O98" s="145">
        <v>22500</v>
      </c>
      <c r="Q98" s="132"/>
      <c r="R98" s="133"/>
    </row>
    <row r="99" spans="1:23" s="11" customFormat="1" ht="27" customHeight="1">
      <c r="A99" s="26">
        <v>20</v>
      </c>
      <c r="B99" s="82" t="s">
        <v>84</v>
      </c>
      <c r="C99" s="92"/>
      <c r="D99" s="26"/>
      <c r="E99" s="26"/>
      <c r="F99" s="202"/>
      <c r="G99" s="26"/>
      <c r="H99" s="26"/>
      <c r="I99" s="26"/>
      <c r="J99" s="26"/>
      <c r="K99" s="245"/>
      <c r="L99" s="245"/>
      <c r="M99" s="173"/>
      <c r="N99" s="173"/>
      <c r="O99" s="26"/>
      <c r="P99" s="6"/>
      <c r="Q99" s="6"/>
      <c r="R99" s="6"/>
      <c r="S99" s="6"/>
    </row>
    <row r="100" spans="1:23" s="11" customFormat="1" ht="27" hidden="1" customHeight="1" outlineLevel="1">
      <c r="A100" s="26" t="s">
        <v>53</v>
      </c>
      <c r="B100" s="78" t="s">
        <v>201</v>
      </c>
      <c r="C100" s="91" t="s">
        <v>59</v>
      </c>
      <c r="D100" s="246"/>
      <c r="E100" s="246"/>
      <c r="F100" s="246">
        <v>3500</v>
      </c>
      <c r="G100" s="246">
        <v>2637</v>
      </c>
      <c r="H100" s="246">
        <v>3196</v>
      </c>
      <c r="I100" s="246"/>
      <c r="J100" s="246"/>
      <c r="K100" s="168"/>
      <c r="L100" s="168">
        <f>I100/F100</f>
        <v>0</v>
      </c>
      <c r="M100" s="168"/>
      <c r="N100" s="168" t="s">
        <v>207</v>
      </c>
      <c r="O100" s="246">
        <f>H100+O101</f>
        <v>3556</v>
      </c>
      <c r="P100" s="6"/>
      <c r="Q100" s="6"/>
      <c r="R100" s="6"/>
      <c r="S100" s="6"/>
    </row>
    <row r="101" spans="1:23" s="114" customFormat="1" ht="27" customHeight="1" collapsed="1">
      <c r="A101" s="91" t="s">
        <v>53</v>
      </c>
      <c r="B101" s="90" t="s">
        <v>202</v>
      </c>
      <c r="C101" s="91" t="s">
        <v>59</v>
      </c>
      <c r="D101" s="246">
        <v>334</v>
      </c>
      <c r="E101" s="246">
        <v>1500</v>
      </c>
      <c r="F101" s="142">
        <v>360</v>
      </c>
      <c r="G101" s="246">
        <v>301</v>
      </c>
      <c r="H101" s="246">
        <v>320</v>
      </c>
      <c r="I101" s="333">
        <v>300</v>
      </c>
      <c r="J101" s="178">
        <f>G101+H101+I101</f>
        <v>921</v>
      </c>
      <c r="K101" s="226">
        <f>I101/D101</f>
        <v>0.89820359281437123</v>
      </c>
      <c r="L101" s="226">
        <f>I101/F101</f>
        <v>0.83333333333333337</v>
      </c>
      <c r="M101" s="168">
        <f xml:space="preserve"> J101/E101</f>
        <v>0.61399999999999999</v>
      </c>
      <c r="N101" s="168" t="s">
        <v>207</v>
      </c>
      <c r="O101" s="142">
        <v>360</v>
      </c>
      <c r="Q101" s="88"/>
      <c r="R101" s="89"/>
      <c r="S101" s="115"/>
    </row>
    <row r="102" spans="1:23" s="114" customFormat="1" ht="34.5" customHeight="1">
      <c r="A102" s="91" t="s">
        <v>53</v>
      </c>
      <c r="B102" s="90" t="s">
        <v>203</v>
      </c>
      <c r="C102" s="91" t="s">
        <v>39</v>
      </c>
      <c r="D102" s="246">
        <v>5893</v>
      </c>
      <c r="E102" s="246"/>
      <c r="F102" s="246">
        <v>7300</v>
      </c>
      <c r="G102" s="246">
        <v>7100</v>
      </c>
      <c r="H102" s="246">
        <v>6350</v>
      </c>
      <c r="I102" s="333">
        <v>3300</v>
      </c>
      <c r="J102" s="246"/>
      <c r="K102" s="226">
        <f>I102/D102</f>
        <v>0.55998642457152559</v>
      </c>
      <c r="L102" s="226">
        <f>I102/F102</f>
        <v>0.45205479452054792</v>
      </c>
      <c r="M102" s="168"/>
      <c r="N102" s="168" t="s">
        <v>207</v>
      </c>
      <c r="O102" s="304">
        <v>4000</v>
      </c>
      <c r="Q102" s="88"/>
      <c r="R102" s="229"/>
      <c r="S102" s="115"/>
    </row>
    <row r="103" spans="1:23" s="114" customFormat="1" ht="27" customHeight="1">
      <c r="A103" s="93">
        <v>21</v>
      </c>
      <c r="B103" s="94" t="s">
        <v>60</v>
      </c>
      <c r="C103" s="93"/>
      <c r="D103" s="62"/>
      <c r="E103" s="62"/>
      <c r="F103" s="246"/>
      <c r="G103" s="62"/>
      <c r="H103" s="62"/>
      <c r="I103" s="62"/>
      <c r="J103" s="62"/>
      <c r="K103" s="168"/>
      <c r="L103" s="168"/>
      <c r="M103" s="168"/>
      <c r="N103" s="168"/>
      <c r="O103" s="246"/>
    </row>
    <row r="104" spans="1:23" s="114" customFormat="1" ht="27" customHeight="1">
      <c r="A104" s="95" t="s">
        <v>53</v>
      </c>
      <c r="B104" s="182" t="s">
        <v>170</v>
      </c>
      <c r="C104" s="95" t="s">
        <v>60</v>
      </c>
      <c r="D104" s="24">
        <v>232</v>
      </c>
      <c r="E104" s="62"/>
      <c r="F104" s="246">
        <v>250</v>
      </c>
      <c r="G104" s="24">
        <v>195</v>
      </c>
      <c r="H104" s="24">
        <v>232</v>
      </c>
      <c r="I104" s="24">
        <v>285</v>
      </c>
      <c r="J104" s="24"/>
      <c r="K104" s="226">
        <f>I104/D104</f>
        <v>1.228448275862069</v>
      </c>
      <c r="L104" s="226">
        <f>I104/F104</f>
        <v>1.1399999999999999</v>
      </c>
      <c r="M104" s="168"/>
      <c r="N104" s="168" t="s">
        <v>207</v>
      </c>
      <c r="O104" s="142">
        <v>300</v>
      </c>
    </row>
    <row r="105" spans="1:23" s="116" customFormat="1" ht="27" customHeight="1">
      <c r="A105" s="110"/>
      <c r="B105" s="183" t="s">
        <v>85</v>
      </c>
      <c r="C105" s="184" t="s">
        <v>60</v>
      </c>
      <c r="D105" s="199">
        <v>48</v>
      </c>
      <c r="E105" s="131"/>
      <c r="F105" s="219">
        <v>30</v>
      </c>
      <c r="G105" s="199">
        <v>31</v>
      </c>
      <c r="H105" s="199">
        <v>48</v>
      </c>
      <c r="I105" s="199">
        <v>61</v>
      </c>
      <c r="J105" s="199"/>
      <c r="K105" s="288">
        <f>I105/D105</f>
        <v>1.2708333333333333</v>
      </c>
      <c r="L105" s="288">
        <f>I105/F105</f>
        <v>2.0333333333333332</v>
      </c>
      <c r="M105" s="169"/>
      <c r="N105" s="169" t="s">
        <v>207</v>
      </c>
      <c r="O105" s="219">
        <v>30</v>
      </c>
    </row>
    <row r="106" spans="1:23" s="114" customFormat="1" ht="27" customHeight="1">
      <c r="A106" s="95" t="s">
        <v>53</v>
      </c>
      <c r="B106" s="182" t="s">
        <v>61</v>
      </c>
      <c r="C106" s="95" t="s">
        <v>42</v>
      </c>
      <c r="D106" s="246">
        <v>1053</v>
      </c>
      <c r="E106" s="246"/>
      <c r="F106" s="246">
        <v>1500</v>
      </c>
      <c r="G106" s="246">
        <v>970</v>
      </c>
      <c r="H106" s="246">
        <v>1250</v>
      </c>
      <c r="I106" s="246">
        <v>1600</v>
      </c>
      <c r="J106" s="246"/>
      <c r="K106" s="226">
        <f>I106/D106</f>
        <v>1.5194681861348529</v>
      </c>
      <c r="L106" s="226">
        <f>I106/F106</f>
        <v>1.0666666666666667</v>
      </c>
      <c r="M106" s="168"/>
      <c r="N106" s="168" t="s">
        <v>207</v>
      </c>
      <c r="O106" s="246">
        <v>2000</v>
      </c>
    </row>
    <row r="107" spans="1:23" s="114" customFormat="1" ht="36" customHeight="1">
      <c r="A107" s="95" t="s">
        <v>53</v>
      </c>
      <c r="B107" s="182" t="s">
        <v>91</v>
      </c>
      <c r="C107" s="95" t="s">
        <v>40</v>
      </c>
      <c r="D107" s="155">
        <v>17</v>
      </c>
      <c r="E107" s="246">
        <v>20</v>
      </c>
      <c r="F107" s="155">
        <v>17.5</v>
      </c>
      <c r="G107" s="155">
        <v>16</v>
      </c>
      <c r="H107" s="259">
        <v>17</v>
      </c>
      <c r="I107" s="259">
        <v>17.3</v>
      </c>
      <c r="J107" s="259">
        <f>I107</f>
        <v>17.3</v>
      </c>
      <c r="K107" s="226">
        <f>I107/D107</f>
        <v>1.0176470588235293</v>
      </c>
      <c r="L107" s="226">
        <f>I107/F107</f>
        <v>0.98857142857142866</v>
      </c>
      <c r="M107" s="168">
        <f>J107/E107</f>
        <v>0.86499999999999999</v>
      </c>
      <c r="N107" s="168" t="s">
        <v>207</v>
      </c>
      <c r="O107" s="155">
        <v>17.600000000000001</v>
      </c>
    </row>
    <row r="108" spans="1:23" s="114" customFormat="1" ht="27" customHeight="1">
      <c r="A108" s="93">
        <v>22</v>
      </c>
      <c r="B108" s="94" t="s">
        <v>62</v>
      </c>
      <c r="C108" s="93"/>
      <c r="D108" s="24"/>
      <c r="E108" s="62"/>
      <c r="F108" s="246"/>
      <c r="G108" s="24"/>
      <c r="H108" s="62"/>
      <c r="I108" s="62"/>
      <c r="J108" s="62"/>
      <c r="K108" s="168"/>
      <c r="L108" s="168"/>
      <c r="M108" s="168"/>
      <c r="N108" s="168"/>
      <c r="O108" s="246"/>
    </row>
    <row r="109" spans="1:23" s="114" customFormat="1" ht="27" customHeight="1">
      <c r="A109" s="95" t="s">
        <v>53</v>
      </c>
      <c r="B109" s="182" t="s">
        <v>63</v>
      </c>
      <c r="C109" s="95" t="s">
        <v>64</v>
      </c>
      <c r="D109" s="200">
        <v>226</v>
      </c>
      <c r="E109" s="196"/>
      <c r="F109" s="246">
        <v>250</v>
      </c>
      <c r="G109" s="200">
        <v>210</v>
      </c>
      <c r="H109" s="200">
        <v>225</v>
      </c>
      <c r="I109" s="200">
        <v>273</v>
      </c>
      <c r="J109" s="200"/>
      <c r="K109" s="168">
        <f>I109/D109</f>
        <v>1.2079646017699115</v>
      </c>
      <c r="L109" s="168">
        <f>I109/F109</f>
        <v>1.0920000000000001</v>
      </c>
      <c r="M109" s="168"/>
      <c r="N109" s="168" t="s">
        <v>207</v>
      </c>
      <c r="O109" s="246">
        <v>300</v>
      </c>
    </row>
    <row r="110" spans="1:23" s="114" customFormat="1" ht="27" customHeight="1">
      <c r="A110" s="95" t="s">
        <v>53</v>
      </c>
      <c r="B110" s="182" t="s">
        <v>65</v>
      </c>
      <c r="C110" s="95" t="s">
        <v>66</v>
      </c>
      <c r="D110" s="201">
        <v>2384</v>
      </c>
      <c r="E110" s="197"/>
      <c r="F110" s="246">
        <v>2500</v>
      </c>
      <c r="G110" s="201">
        <v>2190</v>
      </c>
      <c r="H110" s="201">
        <v>2390</v>
      </c>
      <c r="I110" s="201">
        <v>2557</v>
      </c>
      <c r="J110" s="201"/>
      <c r="K110" s="168">
        <f>I110/D110</f>
        <v>1.0725671140939597</v>
      </c>
      <c r="L110" s="168">
        <f>I110/F110</f>
        <v>1.0227999999999999</v>
      </c>
      <c r="M110" s="168"/>
      <c r="N110" s="168" t="s">
        <v>207</v>
      </c>
      <c r="O110" s="246">
        <v>3000</v>
      </c>
      <c r="P110" s="198"/>
    </row>
    <row r="111" spans="1:23" s="114" customFormat="1" ht="27" customHeight="1">
      <c r="A111" s="65" t="s">
        <v>35</v>
      </c>
      <c r="B111" s="66" t="s">
        <v>182</v>
      </c>
      <c r="C111" s="65"/>
      <c r="D111" s="154"/>
      <c r="E111" s="154"/>
      <c r="F111" s="246"/>
      <c r="G111" s="154"/>
      <c r="H111" s="154"/>
      <c r="I111" s="154"/>
      <c r="J111" s="154"/>
      <c r="K111" s="168"/>
      <c r="L111" s="168"/>
      <c r="M111" s="168"/>
      <c r="N111" s="168"/>
      <c r="O111" s="246"/>
      <c r="Q111" s="63"/>
      <c r="R111" s="3"/>
      <c r="S111" s="3"/>
      <c r="T111" s="57"/>
      <c r="U111" s="57"/>
      <c r="V111" s="57"/>
      <c r="W111" s="57"/>
    </row>
    <row r="112" spans="1:23" s="114" customFormat="1" ht="27" customHeight="1">
      <c r="A112" s="83">
        <v>1</v>
      </c>
      <c r="B112" s="68" t="s">
        <v>8</v>
      </c>
      <c r="C112" s="69"/>
      <c r="D112" s="83"/>
      <c r="E112" s="83"/>
      <c r="F112" s="246"/>
      <c r="G112" s="83"/>
      <c r="H112" s="83"/>
      <c r="I112" s="83"/>
      <c r="J112" s="83"/>
      <c r="K112" s="168"/>
      <c r="L112" s="168"/>
      <c r="M112" s="168"/>
      <c r="N112" s="168"/>
      <c r="O112" s="246"/>
      <c r="Q112" s="63"/>
      <c r="R112" s="3"/>
      <c r="S112" s="3"/>
      <c r="T112" s="57"/>
      <c r="U112" s="57"/>
      <c r="V112" s="57"/>
      <c r="W112" s="57"/>
    </row>
    <row r="113" spans="1:23" s="114" customFormat="1" ht="27" customHeight="1">
      <c r="A113" s="76" t="s">
        <v>53</v>
      </c>
      <c r="B113" s="70" t="s">
        <v>68</v>
      </c>
      <c r="C113" s="71" t="s">
        <v>42</v>
      </c>
      <c r="D113" s="246">
        <v>579914</v>
      </c>
      <c r="E113" s="246">
        <v>620000</v>
      </c>
      <c r="F113" s="246">
        <v>593000</v>
      </c>
      <c r="G113" s="246">
        <v>568780</v>
      </c>
      <c r="H113" s="246">
        <v>580000</v>
      </c>
      <c r="I113" s="333">
        <v>591266</v>
      </c>
      <c r="J113" s="246">
        <f>H113</f>
        <v>580000</v>
      </c>
      <c r="K113" s="168">
        <f t="shared" ref="K113:K115" si="35">I113/D113</f>
        <v>1.019575316340009</v>
      </c>
      <c r="L113" s="226">
        <f t="shared" ref="L113:L115" si="36">I113/F113</f>
        <v>0.9970758853288364</v>
      </c>
      <c r="M113" s="168">
        <f>J113/E113</f>
        <v>0.93548387096774188</v>
      </c>
      <c r="N113" s="168" t="s">
        <v>207</v>
      </c>
      <c r="O113" s="246">
        <v>601000</v>
      </c>
      <c r="P113" s="115"/>
      <c r="Q113" s="63"/>
      <c r="R113" s="3"/>
      <c r="S113" s="3"/>
      <c r="T113" s="57"/>
      <c r="U113" s="57"/>
      <c r="V113" s="57"/>
      <c r="W113" s="57"/>
    </row>
    <row r="114" spans="1:23" s="6" customFormat="1" ht="27" customHeight="1">
      <c r="A114" s="24" t="s">
        <v>53</v>
      </c>
      <c r="B114" s="23" t="s">
        <v>169</v>
      </c>
      <c r="C114" s="28" t="s">
        <v>40</v>
      </c>
      <c r="D114" s="138">
        <v>1.36</v>
      </c>
      <c r="E114" s="138">
        <v>1.2</v>
      </c>
      <c r="F114" s="283" t="s">
        <v>176</v>
      </c>
      <c r="G114" s="138">
        <v>1.498</v>
      </c>
      <c r="H114" s="76">
        <v>1.18</v>
      </c>
      <c r="I114" s="138">
        <v>1.32</v>
      </c>
      <c r="J114" s="185">
        <f>H114</f>
        <v>1.18</v>
      </c>
      <c r="K114" s="168">
        <f t="shared" si="35"/>
        <v>0.97058823529411764</v>
      </c>
      <c r="L114" s="226">
        <f>I114/1.2</f>
        <v>1.1000000000000001</v>
      </c>
      <c r="M114" s="168">
        <f>J114/1.2</f>
        <v>0.98333333333333328</v>
      </c>
      <c r="N114" s="168" t="s">
        <v>207</v>
      </c>
      <c r="O114" s="138">
        <v>1.29</v>
      </c>
      <c r="P114" s="2"/>
    </row>
    <row r="115" spans="1:23" ht="27" customHeight="1">
      <c r="A115" s="85" t="s">
        <v>53</v>
      </c>
      <c r="B115" s="70" t="s">
        <v>76</v>
      </c>
      <c r="C115" s="71" t="s">
        <v>9</v>
      </c>
      <c r="D115" s="155">
        <v>68.010000000000005</v>
      </c>
      <c r="E115" s="155">
        <v>68.5</v>
      </c>
      <c r="F115" s="155">
        <v>68.3</v>
      </c>
      <c r="G115" s="155">
        <v>68</v>
      </c>
      <c r="H115" s="76">
        <v>68.099999999999994</v>
      </c>
      <c r="I115" s="155">
        <v>68.2</v>
      </c>
      <c r="J115" s="155">
        <f>H115</f>
        <v>68.099999999999994</v>
      </c>
      <c r="K115" s="168">
        <f t="shared" si="35"/>
        <v>1.0027937068078223</v>
      </c>
      <c r="L115" s="226">
        <f t="shared" si="36"/>
        <v>0.99853587115666187</v>
      </c>
      <c r="M115" s="168">
        <f>J115/E115</f>
        <v>0.99416058394160578</v>
      </c>
      <c r="N115" s="168" t="s">
        <v>207</v>
      </c>
      <c r="O115" s="155">
        <v>68.3</v>
      </c>
      <c r="P115" s="6"/>
      <c r="Q115" s="63"/>
      <c r="R115" s="3"/>
      <c r="S115" s="3"/>
      <c r="T115" s="57"/>
      <c r="U115" s="57"/>
      <c r="V115" s="57"/>
      <c r="W115" s="57"/>
    </row>
    <row r="116" spans="1:23" ht="51" customHeight="1">
      <c r="A116" s="85" t="s">
        <v>53</v>
      </c>
      <c r="B116" s="70" t="s">
        <v>77</v>
      </c>
      <c r="C116" s="71" t="s">
        <v>70</v>
      </c>
      <c r="D116" s="332">
        <v>105.78</v>
      </c>
      <c r="E116" s="246"/>
      <c r="F116" s="246">
        <v>108</v>
      </c>
      <c r="G116" s="155">
        <v>109.7</v>
      </c>
      <c r="H116" s="76">
        <v>108.7</v>
      </c>
      <c r="I116" s="155">
        <v>108</v>
      </c>
      <c r="J116" s="76"/>
      <c r="K116" s="168">
        <f>I116/D116</f>
        <v>1.0209869540555871</v>
      </c>
      <c r="L116" s="226">
        <f>I116/F116</f>
        <v>1</v>
      </c>
      <c r="M116" s="168"/>
      <c r="N116" s="168" t="s">
        <v>207</v>
      </c>
      <c r="O116" s="246" t="s">
        <v>247</v>
      </c>
      <c r="P116" s="6"/>
      <c r="Q116" s="63"/>
      <c r="R116" s="3"/>
      <c r="S116" s="3"/>
      <c r="T116" s="57"/>
      <c r="U116" s="57"/>
      <c r="V116" s="57"/>
      <c r="W116" s="57"/>
    </row>
    <row r="117" spans="1:23" s="6" customFormat="1" ht="27" customHeight="1">
      <c r="A117" s="67">
        <v>2</v>
      </c>
      <c r="B117" s="72" t="s">
        <v>58</v>
      </c>
      <c r="C117" s="69"/>
      <c r="D117" s="83"/>
      <c r="E117" s="83"/>
      <c r="F117" s="185"/>
      <c r="G117" s="83"/>
      <c r="H117" s="83"/>
      <c r="I117" s="83"/>
      <c r="J117" s="83"/>
      <c r="K117" s="220"/>
      <c r="L117" s="220"/>
      <c r="M117" s="220"/>
      <c r="N117" s="220"/>
      <c r="O117" s="185"/>
      <c r="Q117" s="73"/>
      <c r="R117" s="10"/>
      <c r="S117" s="10"/>
      <c r="T117" s="74"/>
      <c r="U117" s="74"/>
      <c r="V117" s="74"/>
      <c r="W117" s="74"/>
    </row>
    <row r="118" spans="1:23" ht="35.450000000000003" customHeight="1">
      <c r="A118" s="85" t="s">
        <v>53</v>
      </c>
      <c r="B118" s="75" t="s">
        <v>114</v>
      </c>
      <c r="C118" s="76" t="s">
        <v>42</v>
      </c>
      <c r="D118" s="246">
        <v>7019</v>
      </c>
      <c r="E118" s="246">
        <v>7000</v>
      </c>
      <c r="F118" s="246">
        <v>6000</v>
      </c>
      <c r="G118" s="246">
        <v>6177</v>
      </c>
      <c r="H118" s="246">
        <v>7000</v>
      </c>
      <c r="I118" s="333">
        <v>7053</v>
      </c>
      <c r="J118" s="246">
        <f>H118</f>
        <v>7000</v>
      </c>
      <c r="K118" s="226">
        <f>I118/D118</f>
        <v>1.0048439948710643</v>
      </c>
      <c r="L118" s="226">
        <f>I118/F118</f>
        <v>1.1755</v>
      </c>
      <c r="M118" s="168">
        <f>J118/E118</f>
        <v>1</v>
      </c>
      <c r="N118" s="168" t="s">
        <v>207</v>
      </c>
      <c r="O118" s="246">
        <v>6500</v>
      </c>
      <c r="Q118" s="63"/>
      <c r="R118" s="77"/>
      <c r="S118" s="74"/>
      <c r="T118" s="57"/>
      <c r="U118" s="57"/>
      <c r="V118" s="57"/>
      <c r="W118" s="57"/>
    </row>
    <row r="119" spans="1:23" ht="27" customHeight="1">
      <c r="A119" s="85" t="s">
        <v>53</v>
      </c>
      <c r="B119" s="78" t="s">
        <v>113</v>
      </c>
      <c r="C119" s="76" t="s">
        <v>40</v>
      </c>
      <c r="D119" s="156">
        <v>55.7</v>
      </c>
      <c r="E119" s="156">
        <v>60</v>
      </c>
      <c r="F119" s="155">
        <v>57.2</v>
      </c>
      <c r="G119" s="156">
        <v>55.7</v>
      </c>
      <c r="H119" s="76">
        <v>55.7</v>
      </c>
      <c r="I119" s="156">
        <v>57.2</v>
      </c>
      <c r="J119" s="246">
        <f>H119</f>
        <v>55.7</v>
      </c>
      <c r="K119" s="168">
        <f>I119/D119</f>
        <v>1.0269299820466786</v>
      </c>
      <c r="L119" s="226">
        <f>I119/F119</f>
        <v>1</v>
      </c>
      <c r="M119" s="168">
        <f>J119/E119</f>
        <v>0.92833333333333334</v>
      </c>
      <c r="N119" s="168" t="s">
        <v>207</v>
      </c>
      <c r="O119" s="155">
        <v>58.5</v>
      </c>
      <c r="Q119" s="79"/>
      <c r="R119" s="80"/>
      <c r="S119" s="56"/>
      <c r="T119" s="57"/>
      <c r="U119" s="57"/>
      <c r="V119" s="57"/>
      <c r="W119" s="57"/>
    </row>
    <row r="120" spans="1:23" s="116" customFormat="1" ht="27" customHeight="1">
      <c r="A120" s="180"/>
      <c r="B120" s="126" t="s">
        <v>131</v>
      </c>
      <c r="C120" s="127" t="s">
        <v>40</v>
      </c>
      <c r="D120" s="171">
        <v>41.65</v>
      </c>
      <c r="E120" s="157">
        <v>44</v>
      </c>
      <c r="F120" s="246">
        <v>41</v>
      </c>
      <c r="G120" s="171">
        <v>41.6</v>
      </c>
      <c r="H120" s="76">
        <v>39.6</v>
      </c>
      <c r="I120" s="171">
        <v>42</v>
      </c>
      <c r="J120" s="246">
        <f>H120</f>
        <v>39.6</v>
      </c>
      <c r="K120" s="169">
        <f>I120/D120</f>
        <v>1.0084033613445378</v>
      </c>
      <c r="L120" s="288">
        <f>I120/F120</f>
        <v>1.024390243902439</v>
      </c>
      <c r="M120" s="168">
        <f>J120/E120</f>
        <v>0.9</v>
      </c>
      <c r="N120" s="168" t="s">
        <v>207</v>
      </c>
      <c r="O120" s="246">
        <v>42.5</v>
      </c>
      <c r="Q120" s="128"/>
      <c r="R120" s="128"/>
      <c r="S120" s="128"/>
      <c r="T120" s="56"/>
      <c r="U120" s="56"/>
      <c r="V120" s="56"/>
      <c r="W120" s="56"/>
    </row>
    <row r="121" spans="1:23" ht="32.25" customHeight="1">
      <c r="A121" s="81">
        <v>3</v>
      </c>
      <c r="B121" s="82" t="s">
        <v>93</v>
      </c>
      <c r="C121" s="69"/>
      <c r="D121" s="69"/>
      <c r="E121" s="69"/>
      <c r="F121" s="246"/>
      <c r="G121" s="69"/>
      <c r="H121" s="76"/>
      <c r="I121" s="69"/>
      <c r="J121" s="76"/>
      <c r="K121" s="168"/>
      <c r="L121" s="168"/>
      <c r="M121" s="168"/>
      <c r="N121" s="168"/>
      <c r="O121" s="246"/>
      <c r="Q121" s="63"/>
      <c r="R121" s="3"/>
      <c r="S121" s="3"/>
      <c r="T121" s="57"/>
      <c r="U121" s="57"/>
      <c r="V121" s="57"/>
      <c r="W121" s="57"/>
    </row>
    <row r="122" spans="1:23" ht="27" customHeight="1">
      <c r="A122" s="134" t="s">
        <v>53</v>
      </c>
      <c r="B122" s="78" t="s">
        <v>115</v>
      </c>
      <c r="C122" s="76" t="s">
        <v>18</v>
      </c>
      <c r="D122" s="333">
        <v>15940</v>
      </c>
      <c r="E122" s="246"/>
      <c r="F122" s="246">
        <v>10225</v>
      </c>
      <c r="G122" s="246">
        <v>21989</v>
      </c>
      <c r="H122" s="246">
        <v>16576</v>
      </c>
      <c r="I122" s="333">
        <v>10247</v>
      </c>
      <c r="J122" s="246"/>
      <c r="K122" s="168">
        <f t="shared" ref="K122:K125" si="37">I122/D122</f>
        <v>0.64284818067754079</v>
      </c>
      <c r="L122" s="226">
        <f t="shared" ref="L122:L125" si="38">I122/F122</f>
        <v>1.0021515892420538</v>
      </c>
      <c r="M122" s="168"/>
      <c r="N122" s="168" t="s">
        <v>207</v>
      </c>
      <c r="O122" s="246">
        <v>6510</v>
      </c>
      <c r="Q122" s="63"/>
      <c r="R122" s="3"/>
      <c r="S122" s="3"/>
      <c r="T122" s="57"/>
      <c r="U122" s="57"/>
      <c r="V122" s="57"/>
      <c r="W122" s="57"/>
    </row>
    <row r="123" spans="1:23" ht="33.6" customHeight="1">
      <c r="A123" s="134" t="s">
        <v>53</v>
      </c>
      <c r="B123" s="78" t="s">
        <v>116</v>
      </c>
      <c r="C123" s="76" t="s">
        <v>40</v>
      </c>
      <c r="D123" s="158">
        <v>10.86</v>
      </c>
      <c r="E123" s="274" t="s">
        <v>224</v>
      </c>
      <c r="F123" s="185">
        <v>6.82</v>
      </c>
      <c r="G123" s="158">
        <v>15.32</v>
      </c>
      <c r="H123" s="76">
        <v>11.32</v>
      </c>
      <c r="I123" s="341">
        <v>6.85</v>
      </c>
      <c r="J123" s="71" t="s">
        <v>229</v>
      </c>
      <c r="K123" s="168">
        <f t="shared" si="37"/>
        <v>0.63075506445672191</v>
      </c>
      <c r="L123" s="226">
        <f t="shared" si="38"/>
        <v>1.0043988269794721</v>
      </c>
      <c r="M123" s="168"/>
      <c r="N123" s="168" t="s">
        <v>207</v>
      </c>
      <c r="O123" s="185" t="s">
        <v>257</v>
      </c>
      <c r="Q123" s="179"/>
      <c r="R123" s="3"/>
      <c r="S123" s="3"/>
      <c r="T123" s="57"/>
      <c r="U123" s="57"/>
      <c r="V123" s="57"/>
      <c r="W123" s="57"/>
    </row>
    <row r="124" spans="1:23" ht="27" customHeight="1">
      <c r="A124" s="134" t="s">
        <v>53</v>
      </c>
      <c r="B124" s="75" t="s">
        <v>117</v>
      </c>
      <c r="C124" s="76" t="s">
        <v>18</v>
      </c>
      <c r="D124" s="246">
        <v>8857</v>
      </c>
      <c r="E124" s="246"/>
      <c r="F124" s="246">
        <v>11645</v>
      </c>
      <c r="G124" s="246">
        <v>9091</v>
      </c>
      <c r="H124" s="246">
        <v>11272</v>
      </c>
      <c r="I124" s="246">
        <v>11645</v>
      </c>
      <c r="J124" s="246"/>
      <c r="K124" s="168">
        <f t="shared" si="37"/>
        <v>1.3147792706333974</v>
      </c>
      <c r="L124" s="226">
        <f t="shared" si="38"/>
        <v>1</v>
      </c>
      <c r="M124" s="168"/>
      <c r="N124" s="168" t="s">
        <v>207</v>
      </c>
      <c r="O124" s="246">
        <v>13545</v>
      </c>
      <c r="Q124" s="63"/>
      <c r="R124" s="3"/>
      <c r="S124" s="3"/>
      <c r="T124" s="57"/>
      <c r="U124" s="57"/>
      <c r="V124" s="57"/>
      <c r="W124" s="57"/>
    </row>
    <row r="125" spans="1:23" ht="27" customHeight="1">
      <c r="A125" s="134" t="s">
        <v>53</v>
      </c>
      <c r="B125" s="75" t="s">
        <v>118</v>
      </c>
      <c r="C125" s="76" t="s">
        <v>40</v>
      </c>
      <c r="D125" s="159">
        <v>6.03</v>
      </c>
      <c r="E125" s="159"/>
      <c r="F125" s="185">
        <v>7.7</v>
      </c>
      <c r="G125" s="159">
        <v>6.33</v>
      </c>
      <c r="H125" s="76">
        <v>7.69</v>
      </c>
      <c r="I125" s="159">
        <v>7.7</v>
      </c>
      <c r="J125" s="76"/>
      <c r="K125" s="168">
        <f t="shared" si="37"/>
        <v>1.2769485903814262</v>
      </c>
      <c r="L125" s="226">
        <f t="shared" si="38"/>
        <v>1</v>
      </c>
      <c r="M125" s="168"/>
      <c r="N125" s="168" t="s">
        <v>207</v>
      </c>
      <c r="O125" s="185">
        <v>8.8000000000000007</v>
      </c>
      <c r="Q125" s="63"/>
      <c r="R125" s="3"/>
      <c r="S125" s="3"/>
      <c r="T125" s="57"/>
      <c r="U125" s="57"/>
      <c r="V125" s="57"/>
      <c r="W125" s="57"/>
    </row>
    <row r="126" spans="1:23" ht="27" customHeight="1">
      <c r="A126" s="81">
        <v>4</v>
      </c>
      <c r="B126" s="82" t="s">
        <v>10</v>
      </c>
      <c r="C126" s="83"/>
      <c r="D126" s="160"/>
      <c r="E126" s="160"/>
      <c r="F126" s="246"/>
      <c r="G126" s="160"/>
      <c r="H126" s="160"/>
      <c r="I126" s="160"/>
      <c r="J126" s="160"/>
      <c r="K126" s="220"/>
      <c r="L126" s="220"/>
      <c r="M126" s="220"/>
      <c r="N126" s="220"/>
      <c r="O126" s="246"/>
      <c r="T126" s="57"/>
      <c r="U126" s="57"/>
      <c r="V126" s="57"/>
      <c r="W126" s="57"/>
    </row>
    <row r="127" spans="1:23" s="11" customFormat="1" ht="27" customHeight="1">
      <c r="A127" s="85" t="s">
        <v>53</v>
      </c>
      <c r="B127" s="75" t="s">
        <v>233</v>
      </c>
      <c r="C127" s="76" t="s">
        <v>11</v>
      </c>
      <c r="D127" s="246">
        <v>166769</v>
      </c>
      <c r="E127" s="246"/>
      <c r="F127" s="246">
        <v>168000</v>
      </c>
      <c r="G127" s="246">
        <v>164413</v>
      </c>
      <c r="H127" s="246">
        <v>167000</v>
      </c>
      <c r="I127" s="333">
        <v>168500</v>
      </c>
      <c r="J127" s="246"/>
      <c r="K127" s="168">
        <f>I127/D127</f>
        <v>1.0103796269090779</v>
      </c>
      <c r="L127" s="168">
        <f>I127/F127</f>
        <v>1.0029761904761905</v>
      </c>
      <c r="M127" s="168"/>
      <c r="N127" s="168" t="s">
        <v>208</v>
      </c>
      <c r="O127" s="333">
        <v>171000</v>
      </c>
      <c r="P127" s="2"/>
      <c r="Q127" s="2"/>
      <c r="R127" s="2"/>
      <c r="S127" s="2"/>
      <c r="T127" s="55"/>
      <c r="U127" s="55"/>
      <c r="V127" s="55"/>
      <c r="W127" s="55"/>
    </row>
    <row r="128" spans="1:23" ht="27" customHeight="1">
      <c r="A128" s="85" t="s">
        <v>53</v>
      </c>
      <c r="B128" s="75" t="s">
        <v>119</v>
      </c>
      <c r="C128" s="76" t="s">
        <v>45</v>
      </c>
      <c r="D128" s="24"/>
      <c r="E128" s="24"/>
      <c r="F128" s="246"/>
      <c r="G128" s="24"/>
      <c r="H128" s="24"/>
      <c r="I128" s="24"/>
      <c r="J128" s="24"/>
      <c r="K128" s="168"/>
      <c r="L128" s="168"/>
      <c r="M128" s="220"/>
      <c r="N128" s="220"/>
      <c r="O128" s="246"/>
    </row>
    <row r="129" spans="1:19" ht="27" customHeight="1">
      <c r="A129" s="85"/>
      <c r="B129" s="78" t="s">
        <v>12</v>
      </c>
      <c r="C129" s="76" t="s">
        <v>45</v>
      </c>
      <c r="D129" s="155">
        <v>99.9</v>
      </c>
      <c r="E129" s="162"/>
      <c r="F129" s="155">
        <v>99.9</v>
      </c>
      <c r="G129" s="162">
        <v>99.9</v>
      </c>
      <c r="H129" s="162">
        <v>99.9</v>
      </c>
      <c r="I129" s="162">
        <v>99.98</v>
      </c>
      <c r="J129" s="162"/>
      <c r="K129" s="168">
        <f>I129/D129</f>
        <v>1.0008008008008007</v>
      </c>
      <c r="L129" s="226">
        <f>I129/F129</f>
        <v>1.0008008008008007</v>
      </c>
      <c r="M129" s="168"/>
      <c r="N129" s="168" t="s">
        <v>207</v>
      </c>
      <c r="O129" s="340">
        <v>99.98</v>
      </c>
    </row>
    <row r="130" spans="1:19" ht="27" customHeight="1">
      <c r="A130" s="85"/>
      <c r="B130" s="78" t="s">
        <v>13</v>
      </c>
      <c r="C130" s="76" t="s">
        <v>45</v>
      </c>
      <c r="D130" s="155">
        <v>97.7</v>
      </c>
      <c r="E130" s="161"/>
      <c r="F130" s="155">
        <v>97.9</v>
      </c>
      <c r="G130" s="161">
        <v>97.5</v>
      </c>
      <c r="H130" s="161">
        <v>97.7</v>
      </c>
      <c r="I130" s="161">
        <v>97.9</v>
      </c>
      <c r="J130" s="161"/>
      <c r="K130" s="168">
        <f>I130/D130</f>
        <v>1.0020470829068577</v>
      </c>
      <c r="L130" s="168">
        <f>I130/F130</f>
        <v>1</v>
      </c>
      <c r="M130" s="168"/>
      <c r="N130" s="168" t="s">
        <v>207</v>
      </c>
      <c r="O130" s="155">
        <v>98.1</v>
      </c>
      <c r="Q130" s="7"/>
      <c r="R130" s="7"/>
      <c r="S130" s="7"/>
    </row>
    <row r="131" spans="1:19" ht="27" customHeight="1">
      <c r="A131" s="85"/>
      <c r="B131" s="78" t="s">
        <v>14</v>
      </c>
      <c r="C131" s="76" t="s">
        <v>45</v>
      </c>
      <c r="D131" s="155">
        <v>57</v>
      </c>
      <c r="E131" s="161"/>
      <c r="F131" s="246">
        <v>58</v>
      </c>
      <c r="G131" s="161">
        <v>54.3</v>
      </c>
      <c r="H131" s="161">
        <v>57</v>
      </c>
      <c r="I131" s="161">
        <v>58</v>
      </c>
      <c r="J131" s="161"/>
      <c r="K131" s="168">
        <f>I131/D131</f>
        <v>1.0175438596491229</v>
      </c>
      <c r="L131" s="168">
        <f>I131/F131</f>
        <v>1</v>
      </c>
      <c r="M131" s="168"/>
      <c r="N131" s="168" t="s">
        <v>207</v>
      </c>
      <c r="O131" s="155">
        <v>60</v>
      </c>
    </row>
    <row r="132" spans="1:19" s="114" customFormat="1" ht="36.6" customHeight="1">
      <c r="A132" s="76" t="s">
        <v>53</v>
      </c>
      <c r="B132" s="75" t="s">
        <v>120</v>
      </c>
      <c r="C132" s="76" t="s">
        <v>40</v>
      </c>
      <c r="D132" s="161">
        <v>21.9</v>
      </c>
      <c r="E132" s="213">
        <v>40</v>
      </c>
      <c r="F132" s="246">
        <v>25</v>
      </c>
      <c r="G132" s="221">
        <v>14.5</v>
      </c>
      <c r="H132" s="161">
        <v>22</v>
      </c>
      <c r="I132" s="338">
        <v>25.36</v>
      </c>
      <c r="J132" s="161">
        <f>I132</f>
        <v>25.36</v>
      </c>
      <c r="K132" s="168">
        <f>I132/D132</f>
        <v>1.1579908675799087</v>
      </c>
      <c r="L132" s="168">
        <f>I132/F132</f>
        <v>1.0144</v>
      </c>
      <c r="M132" s="168">
        <f>J132/E132</f>
        <v>0.63400000000000001</v>
      </c>
      <c r="N132" s="168" t="s">
        <v>207</v>
      </c>
      <c r="O132" s="155">
        <v>35</v>
      </c>
    </row>
    <row r="133" spans="1:19" ht="27" customHeight="1">
      <c r="A133" s="85" t="s">
        <v>53</v>
      </c>
      <c r="B133" s="111" t="s">
        <v>121</v>
      </c>
      <c r="C133" s="112" t="s">
        <v>40</v>
      </c>
      <c r="D133" s="161"/>
      <c r="E133" s="161"/>
      <c r="F133" s="246"/>
      <c r="G133" s="161"/>
      <c r="H133" s="161"/>
      <c r="I133" s="161"/>
      <c r="J133" s="161"/>
      <c r="K133" s="168"/>
      <c r="L133" s="168"/>
      <c r="M133" s="168"/>
      <c r="N133" s="168"/>
      <c r="O133" s="246"/>
    </row>
    <row r="134" spans="1:19" ht="27" customHeight="1">
      <c r="A134" s="85"/>
      <c r="B134" s="113" t="s">
        <v>86</v>
      </c>
      <c r="C134" s="112" t="s">
        <v>40</v>
      </c>
      <c r="D134" s="163">
        <v>44.4</v>
      </c>
      <c r="E134" s="163">
        <v>50</v>
      </c>
      <c r="F134" s="246">
        <v>46</v>
      </c>
      <c r="G134" s="172">
        <v>42</v>
      </c>
      <c r="H134" s="172">
        <v>44.360902255639097</v>
      </c>
      <c r="I134" s="339">
        <v>47</v>
      </c>
      <c r="J134" s="172">
        <f>I134</f>
        <v>47</v>
      </c>
      <c r="K134" s="168">
        <f>I134/D134</f>
        <v>1.0585585585585586</v>
      </c>
      <c r="L134" s="168">
        <f>I134/F134</f>
        <v>1.0217391304347827</v>
      </c>
      <c r="M134" s="168">
        <f>J134/E134</f>
        <v>0.94</v>
      </c>
      <c r="N134" s="168" t="s">
        <v>207</v>
      </c>
      <c r="O134" s="155">
        <v>48</v>
      </c>
    </row>
    <row r="135" spans="1:19" ht="27" customHeight="1">
      <c r="A135" s="85"/>
      <c r="B135" s="113" t="s">
        <v>87</v>
      </c>
      <c r="C135" s="112" t="s">
        <v>40</v>
      </c>
      <c r="D135" s="163">
        <v>72.5</v>
      </c>
      <c r="E135" s="163">
        <v>70</v>
      </c>
      <c r="F135" s="246">
        <v>74</v>
      </c>
      <c r="G135" s="172">
        <v>66.7</v>
      </c>
      <c r="H135" s="172">
        <v>72.527472527472526</v>
      </c>
      <c r="I135" s="172">
        <v>75.599999999999994</v>
      </c>
      <c r="J135" s="172">
        <f>I135</f>
        <v>75.599999999999994</v>
      </c>
      <c r="K135" s="168">
        <f>I135/D135</f>
        <v>1.0427586206896551</v>
      </c>
      <c r="L135" s="168">
        <f>I135/F135</f>
        <v>1.0216216216216216</v>
      </c>
      <c r="M135" s="168">
        <f>J135/E135</f>
        <v>1.0799999999999998</v>
      </c>
      <c r="N135" s="168" t="s">
        <v>207</v>
      </c>
      <c r="O135" s="155">
        <v>76</v>
      </c>
    </row>
    <row r="136" spans="1:19" ht="27" customHeight="1">
      <c r="A136" s="85"/>
      <c r="B136" s="113" t="s">
        <v>88</v>
      </c>
      <c r="C136" s="112" t="s">
        <v>40</v>
      </c>
      <c r="D136" s="163">
        <v>45.5</v>
      </c>
      <c r="E136" s="163">
        <v>50</v>
      </c>
      <c r="F136" s="246">
        <v>47</v>
      </c>
      <c r="G136" s="172">
        <v>44</v>
      </c>
      <c r="H136" s="172">
        <v>46.363636363636367</v>
      </c>
      <c r="I136" s="172">
        <v>48.1</v>
      </c>
      <c r="J136" s="172">
        <f>I136</f>
        <v>48.1</v>
      </c>
      <c r="K136" s="168">
        <f>I136/D136</f>
        <v>1.0571428571428572</v>
      </c>
      <c r="L136" s="168">
        <f>I136/F136</f>
        <v>1.0234042553191489</v>
      </c>
      <c r="M136" s="168">
        <f>J136/E136</f>
        <v>0.96200000000000008</v>
      </c>
      <c r="N136" s="168" t="s">
        <v>207</v>
      </c>
      <c r="O136" s="155">
        <v>49</v>
      </c>
    </row>
    <row r="137" spans="1:19" ht="27" customHeight="1">
      <c r="A137" s="85"/>
      <c r="B137" s="113" t="s">
        <v>89</v>
      </c>
      <c r="C137" s="112" t="s">
        <v>40</v>
      </c>
      <c r="D137" s="163">
        <v>50</v>
      </c>
      <c r="E137" s="163">
        <v>55</v>
      </c>
      <c r="F137" s="246">
        <v>50</v>
      </c>
      <c r="G137" s="163">
        <v>50</v>
      </c>
      <c r="H137" s="163">
        <v>50</v>
      </c>
      <c r="I137" s="163">
        <v>52</v>
      </c>
      <c r="J137" s="172">
        <f>I137</f>
        <v>52</v>
      </c>
      <c r="K137" s="168">
        <f>I137/D137</f>
        <v>1.04</v>
      </c>
      <c r="L137" s="168">
        <f>I137/F137</f>
        <v>1.04</v>
      </c>
      <c r="M137" s="168">
        <f>J137/E137</f>
        <v>0.94545454545454544</v>
      </c>
      <c r="N137" s="168" t="s">
        <v>207</v>
      </c>
      <c r="O137" s="155">
        <v>54</v>
      </c>
    </row>
    <row r="138" spans="1:19" ht="27" customHeight="1">
      <c r="A138" s="81">
        <v>5</v>
      </c>
      <c r="B138" s="82" t="s">
        <v>17</v>
      </c>
      <c r="C138" s="83"/>
      <c r="D138" s="62"/>
      <c r="E138" s="62"/>
      <c r="F138" s="185"/>
      <c r="G138" s="62"/>
      <c r="H138" s="62"/>
      <c r="I138" s="62"/>
      <c r="J138" s="62"/>
      <c r="K138" s="168"/>
      <c r="L138" s="168"/>
      <c r="M138" s="174"/>
      <c r="N138" s="174"/>
      <c r="O138" s="185"/>
    </row>
    <row r="139" spans="1:19" ht="27" customHeight="1">
      <c r="A139" s="81" t="s">
        <v>53</v>
      </c>
      <c r="B139" s="75" t="s">
        <v>161</v>
      </c>
      <c r="C139" s="76" t="s">
        <v>40</v>
      </c>
      <c r="D139" s="62">
        <v>92.89</v>
      </c>
      <c r="E139" s="62">
        <v>91</v>
      </c>
      <c r="F139" s="185">
        <v>93.35</v>
      </c>
      <c r="G139" s="62">
        <v>89.59</v>
      </c>
      <c r="H139" s="62">
        <v>92.75</v>
      </c>
      <c r="I139" s="62">
        <v>93.35</v>
      </c>
      <c r="J139" s="62">
        <v>92.66</v>
      </c>
      <c r="K139" s="226">
        <f t="shared" ref="K139:K145" si="39">I139/D139</f>
        <v>1.0049520938744751</v>
      </c>
      <c r="L139" s="226">
        <f t="shared" ref="L139:L145" si="40">I139/F139</f>
        <v>1</v>
      </c>
      <c r="M139" s="168">
        <f t="shared" ref="M139:M145" si="41">J139/E139</f>
        <v>1.0182417582417582</v>
      </c>
      <c r="N139" s="168" t="s">
        <v>207</v>
      </c>
      <c r="O139" s="185">
        <v>94.15</v>
      </c>
    </row>
    <row r="140" spans="1:19" s="114" customFormat="1" ht="27" customHeight="1">
      <c r="A140" s="81" t="s">
        <v>53</v>
      </c>
      <c r="B140" s="75" t="s">
        <v>171</v>
      </c>
      <c r="C140" s="76" t="s">
        <v>40</v>
      </c>
      <c r="D140" s="62">
        <v>19.579999999999998</v>
      </c>
      <c r="E140" s="62">
        <v>30</v>
      </c>
      <c r="F140" s="185">
        <v>19.75</v>
      </c>
      <c r="G140" s="62">
        <v>18.579999999999998</v>
      </c>
      <c r="H140" s="220">
        <v>19.55</v>
      </c>
      <c r="I140" s="220">
        <v>19.75</v>
      </c>
      <c r="J140" s="62">
        <v>19.559999999999999</v>
      </c>
      <c r="K140" s="226">
        <f t="shared" si="39"/>
        <v>1.0086823289070481</v>
      </c>
      <c r="L140" s="226">
        <f t="shared" si="40"/>
        <v>1</v>
      </c>
      <c r="M140" s="168">
        <f t="shared" si="41"/>
        <v>0.65199999999999991</v>
      </c>
      <c r="N140" s="168" t="s">
        <v>207</v>
      </c>
      <c r="O140" s="185">
        <v>20.149999999999999</v>
      </c>
    </row>
    <row r="141" spans="1:19" s="114" customFormat="1" ht="27" customHeight="1">
      <c r="A141" s="81" t="s">
        <v>53</v>
      </c>
      <c r="B141" s="75" t="s">
        <v>172</v>
      </c>
      <c r="C141" s="76" t="s">
        <v>40</v>
      </c>
      <c r="D141" s="62">
        <v>11.85</v>
      </c>
      <c r="E141" s="62">
        <v>25</v>
      </c>
      <c r="F141" s="185">
        <v>11.85</v>
      </c>
      <c r="G141" s="62">
        <v>11.84</v>
      </c>
      <c r="H141" s="220">
        <v>11.82</v>
      </c>
      <c r="I141" s="220">
        <v>11.85</v>
      </c>
      <c r="J141" s="62">
        <v>11.87</v>
      </c>
      <c r="K141" s="226">
        <f t="shared" si="39"/>
        <v>1</v>
      </c>
      <c r="L141" s="226">
        <f t="shared" si="40"/>
        <v>1</v>
      </c>
      <c r="M141" s="168">
        <f t="shared" si="41"/>
        <v>0.47479999999999994</v>
      </c>
      <c r="N141" s="168" t="s">
        <v>207</v>
      </c>
      <c r="O141" s="155">
        <v>12.05</v>
      </c>
    </row>
    <row r="142" spans="1:19" s="6" customFormat="1" ht="38.450000000000003" customHeight="1">
      <c r="A142" s="81" t="s">
        <v>53</v>
      </c>
      <c r="B142" s="23" t="s">
        <v>122</v>
      </c>
      <c r="C142" s="28" t="s">
        <v>15</v>
      </c>
      <c r="D142" s="164">
        <v>40.299999999999997</v>
      </c>
      <c r="E142" s="231">
        <v>40</v>
      </c>
      <c r="F142" s="155">
        <v>39.299999999999997</v>
      </c>
      <c r="G142" s="164">
        <v>41.1</v>
      </c>
      <c r="H142" s="164">
        <v>40.299999999999997</v>
      </c>
      <c r="I142" s="164">
        <v>40</v>
      </c>
      <c r="J142" s="164">
        <v>39.700000000000003</v>
      </c>
      <c r="K142" s="226">
        <f t="shared" si="39"/>
        <v>0.99255583126550873</v>
      </c>
      <c r="L142" s="226">
        <f t="shared" si="40"/>
        <v>1.0178117048346056</v>
      </c>
      <c r="M142" s="168">
        <f t="shared" si="41"/>
        <v>0.99250000000000005</v>
      </c>
      <c r="N142" s="168" t="s">
        <v>207</v>
      </c>
      <c r="O142" s="155">
        <v>39.299999999999997</v>
      </c>
      <c r="P142" s="2"/>
    </row>
    <row r="143" spans="1:19" s="6" customFormat="1" ht="27" customHeight="1">
      <c r="A143" s="81" t="s">
        <v>53</v>
      </c>
      <c r="B143" s="23" t="s">
        <v>123</v>
      </c>
      <c r="C143" s="28" t="s">
        <v>16</v>
      </c>
      <c r="D143" s="164">
        <v>10.8</v>
      </c>
      <c r="E143" s="164">
        <v>11.5</v>
      </c>
      <c r="F143" s="155">
        <v>10.5</v>
      </c>
      <c r="G143" s="164">
        <v>10.8</v>
      </c>
      <c r="H143" s="164">
        <v>10.7</v>
      </c>
      <c r="I143" s="164">
        <v>10.5</v>
      </c>
      <c r="J143" s="164">
        <v>10.4</v>
      </c>
      <c r="K143" s="226">
        <f t="shared" si="39"/>
        <v>0.97222222222222221</v>
      </c>
      <c r="L143" s="226">
        <f t="shared" si="40"/>
        <v>1</v>
      </c>
      <c r="M143" s="168">
        <f t="shared" si="41"/>
        <v>0.90434782608695652</v>
      </c>
      <c r="N143" s="168" t="s">
        <v>208</v>
      </c>
      <c r="O143" s="155">
        <v>10.5</v>
      </c>
      <c r="P143" s="2"/>
    </row>
    <row r="144" spans="1:19" s="6" customFormat="1" ht="43.5" customHeight="1">
      <c r="A144" s="81" t="s">
        <v>53</v>
      </c>
      <c r="B144" s="23" t="s">
        <v>237</v>
      </c>
      <c r="C144" s="28" t="s">
        <v>40</v>
      </c>
      <c r="D144" s="231">
        <v>99</v>
      </c>
      <c r="E144" s="231">
        <v>100</v>
      </c>
      <c r="F144" s="246">
        <v>100</v>
      </c>
      <c r="G144" s="231">
        <v>100</v>
      </c>
      <c r="H144" s="231">
        <v>100</v>
      </c>
      <c r="I144" s="164">
        <v>99</v>
      </c>
      <c r="J144" s="297">
        <v>99</v>
      </c>
      <c r="K144" s="226">
        <f t="shared" ref="K144" si="42">I144/D144</f>
        <v>1</v>
      </c>
      <c r="L144" s="226">
        <f t="shared" ref="L144" si="43">I144/F144</f>
        <v>0.99</v>
      </c>
      <c r="M144" s="297"/>
      <c r="N144" s="297"/>
      <c r="O144" s="155">
        <v>99</v>
      </c>
      <c r="P144" s="2"/>
    </row>
    <row r="145" spans="1:19" s="6" customFormat="1" ht="38.25" customHeight="1">
      <c r="A145" s="81" t="s">
        <v>53</v>
      </c>
      <c r="B145" s="23" t="s">
        <v>124</v>
      </c>
      <c r="C145" s="28" t="s">
        <v>40</v>
      </c>
      <c r="D145" s="231">
        <v>100</v>
      </c>
      <c r="E145" s="231">
        <v>100</v>
      </c>
      <c r="F145" s="246">
        <v>100</v>
      </c>
      <c r="G145" s="231">
        <v>100</v>
      </c>
      <c r="H145" s="231">
        <v>100</v>
      </c>
      <c r="I145" s="231">
        <v>100</v>
      </c>
      <c r="J145" s="62">
        <v>100</v>
      </c>
      <c r="K145" s="226">
        <f t="shared" si="39"/>
        <v>1</v>
      </c>
      <c r="L145" s="226">
        <f t="shared" si="40"/>
        <v>1</v>
      </c>
      <c r="M145" s="168">
        <f t="shared" si="41"/>
        <v>1</v>
      </c>
      <c r="N145" s="168" t="s">
        <v>207</v>
      </c>
      <c r="O145" s="246">
        <v>100</v>
      </c>
      <c r="P145" s="2"/>
    </row>
    <row r="146" spans="1:19" s="6" customFormat="1" ht="36.75" customHeight="1">
      <c r="A146" s="81" t="s">
        <v>53</v>
      </c>
      <c r="B146" s="84" t="s">
        <v>125</v>
      </c>
      <c r="C146" s="28" t="s">
        <v>40</v>
      </c>
      <c r="D146" s="164">
        <v>30</v>
      </c>
      <c r="E146" s="164" t="s">
        <v>225</v>
      </c>
      <c r="F146" s="284">
        <v>29.8</v>
      </c>
      <c r="G146" s="164">
        <v>30.2</v>
      </c>
      <c r="H146" s="231">
        <v>30</v>
      </c>
      <c r="I146" s="231">
        <v>29</v>
      </c>
      <c r="J146" s="231"/>
      <c r="K146" s="226">
        <f t="shared" ref="K146" si="44">I146/D146</f>
        <v>0.96666666666666667</v>
      </c>
      <c r="L146" s="226">
        <f t="shared" ref="L146" si="45">I146/F146</f>
        <v>0.97315436241610731</v>
      </c>
      <c r="M146" s="168">
        <f>34/30</f>
        <v>1.1333333333333333</v>
      </c>
      <c r="N146" s="168" t="s">
        <v>209</v>
      </c>
      <c r="O146" s="164">
        <v>28.8</v>
      </c>
      <c r="P146" s="2"/>
    </row>
    <row r="147" spans="1:19" s="6" customFormat="1" ht="27" customHeight="1">
      <c r="A147" s="67">
        <v>6</v>
      </c>
      <c r="B147" s="82" t="s">
        <v>126</v>
      </c>
      <c r="C147" s="83"/>
      <c r="D147" s="160"/>
      <c r="E147" s="160"/>
      <c r="F147" s="160"/>
      <c r="G147" s="160"/>
      <c r="H147" s="160"/>
      <c r="I147" s="160"/>
      <c r="J147" s="160"/>
      <c r="K147" s="245"/>
      <c r="L147" s="245"/>
      <c r="M147" s="173"/>
      <c r="N147" s="173"/>
      <c r="O147" s="160"/>
      <c r="P147" s="2"/>
    </row>
    <row r="148" spans="1:19" s="6" customFormat="1" ht="27" customHeight="1">
      <c r="A148" s="85" t="s">
        <v>53</v>
      </c>
      <c r="B148" s="78" t="s">
        <v>127</v>
      </c>
      <c r="C148" s="76" t="s">
        <v>40</v>
      </c>
      <c r="D148" s="155">
        <v>56.8</v>
      </c>
      <c r="E148" s="246">
        <v>60</v>
      </c>
      <c r="F148" s="155">
        <v>56.9</v>
      </c>
      <c r="G148" s="246">
        <v>56</v>
      </c>
      <c r="H148" s="246">
        <v>56</v>
      </c>
      <c r="I148" s="155">
        <v>57.8</v>
      </c>
      <c r="J148" s="246">
        <f>H148</f>
        <v>56</v>
      </c>
      <c r="K148" s="226">
        <f t="shared" ref="K148:K149" si="46">I148/D148</f>
        <v>1.017605633802817</v>
      </c>
      <c r="L148" s="226">
        <f t="shared" ref="L148:L149" si="47">I148/F148</f>
        <v>1.015817223198594</v>
      </c>
      <c r="M148" s="244">
        <f>J148/E148</f>
        <v>0.93333333333333335</v>
      </c>
      <c r="N148" s="244" t="s">
        <v>207</v>
      </c>
      <c r="O148" s="155">
        <v>59</v>
      </c>
      <c r="P148" s="2"/>
    </row>
    <row r="149" spans="1:19" s="6" customFormat="1" ht="37.5" customHeight="1">
      <c r="A149" s="85" t="s">
        <v>53</v>
      </c>
      <c r="B149" s="78" t="s">
        <v>128</v>
      </c>
      <c r="C149" s="76" t="s">
        <v>40</v>
      </c>
      <c r="D149" s="155">
        <v>91</v>
      </c>
      <c r="E149" s="246">
        <v>90</v>
      </c>
      <c r="F149" s="246">
        <v>91</v>
      </c>
      <c r="G149" s="246">
        <v>84</v>
      </c>
      <c r="H149" s="246">
        <v>84</v>
      </c>
      <c r="I149" s="155">
        <v>95</v>
      </c>
      <c r="J149" s="246">
        <f>H149</f>
        <v>84</v>
      </c>
      <c r="K149" s="226">
        <f t="shared" si="46"/>
        <v>1.043956043956044</v>
      </c>
      <c r="L149" s="226">
        <f t="shared" si="47"/>
        <v>1.043956043956044</v>
      </c>
      <c r="M149" s="244">
        <f>J149/E149</f>
        <v>0.93333333333333335</v>
      </c>
      <c r="N149" s="244" t="s">
        <v>207</v>
      </c>
      <c r="O149" s="246">
        <v>96</v>
      </c>
      <c r="P149" s="2"/>
    </row>
    <row r="150" spans="1:19" s="115" customFormat="1" ht="27" customHeight="1">
      <c r="A150" s="83">
        <v>7</v>
      </c>
      <c r="B150" s="82" t="s">
        <v>95</v>
      </c>
      <c r="C150" s="83" t="s">
        <v>40</v>
      </c>
      <c r="D150" s="195">
        <v>99.8</v>
      </c>
      <c r="E150" s="275"/>
      <c r="F150" s="176">
        <v>99.91</v>
      </c>
      <c r="G150" s="165">
        <v>99.8</v>
      </c>
      <c r="H150" s="176">
        <v>99.9</v>
      </c>
      <c r="I150" s="176">
        <v>99.91</v>
      </c>
      <c r="J150" s="176"/>
      <c r="K150" s="245">
        <f>I150/D150</f>
        <v>1.0011022044088176</v>
      </c>
      <c r="L150" s="227">
        <f>I150/F150</f>
        <v>1</v>
      </c>
      <c r="M150" s="173"/>
      <c r="N150" s="173" t="s">
        <v>207</v>
      </c>
      <c r="O150" s="176">
        <v>99.91</v>
      </c>
      <c r="Q150" s="118"/>
      <c r="R150" s="119"/>
    </row>
    <row r="151" spans="1:19" s="115" customFormat="1" ht="27" customHeight="1">
      <c r="A151" s="83">
        <v>8</v>
      </c>
      <c r="B151" s="82" t="s">
        <v>103</v>
      </c>
      <c r="C151" s="83" t="s">
        <v>40</v>
      </c>
      <c r="D151" s="195">
        <v>97.99</v>
      </c>
      <c r="E151" s="275">
        <v>100</v>
      </c>
      <c r="F151" s="176">
        <v>98.55</v>
      </c>
      <c r="G151" s="165">
        <v>96.52</v>
      </c>
      <c r="H151" s="195">
        <v>98.15</v>
      </c>
      <c r="I151" s="335">
        <v>98.56</v>
      </c>
      <c r="J151" s="195">
        <f>I151</f>
        <v>98.56</v>
      </c>
      <c r="K151" s="227">
        <f>I151/D151</f>
        <v>1.0058169200938871</v>
      </c>
      <c r="L151" s="227">
        <f>I151/F151</f>
        <v>1.0001014713343481</v>
      </c>
      <c r="M151" s="173">
        <f>J151/E151</f>
        <v>0.98560000000000003</v>
      </c>
      <c r="N151" s="173" t="s">
        <v>207</v>
      </c>
      <c r="O151" s="176">
        <v>99.03</v>
      </c>
      <c r="Q151" s="118"/>
      <c r="R151" s="119"/>
    </row>
    <row r="152" spans="1:19" s="115" customFormat="1" ht="27" customHeight="1">
      <c r="A152" s="83">
        <v>9</v>
      </c>
      <c r="B152" s="82" t="s">
        <v>102</v>
      </c>
      <c r="C152" s="83" t="s">
        <v>40</v>
      </c>
      <c r="D152" s="195">
        <v>97.75</v>
      </c>
      <c r="E152" s="275">
        <v>100</v>
      </c>
      <c r="F152" s="176">
        <v>98.45</v>
      </c>
      <c r="G152" s="165">
        <v>96.97</v>
      </c>
      <c r="H152" s="195">
        <v>97.8</v>
      </c>
      <c r="I152" s="335">
        <v>98.6</v>
      </c>
      <c r="J152" s="195">
        <f>I152</f>
        <v>98.6</v>
      </c>
      <c r="K152" s="227">
        <f>I152/D152</f>
        <v>1.008695652173913</v>
      </c>
      <c r="L152" s="227">
        <f>I152/F152</f>
        <v>1.0015236160487557</v>
      </c>
      <c r="M152" s="173">
        <f>J152/E152</f>
        <v>0.98599999999999999</v>
      </c>
      <c r="N152" s="173" t="s">
        <v>207</v>
      </c>
      <c r="O152" s="176">
        <v>98.97</v>
      </c>
      <c r="Q152" s="118"/>
      <c r="R152" s="119"/>
    </row>
    <row r="153" spans="1:19" ht="27" customHeight="1">
      <c r="A153" s="67" t="s">
        <v>129</v>
      </c>
      <c r="B153" s="82" t="s">
        <v>132</v>
      </c>
      <c r="C153" s="83"/>
      <c r="D153" s="165"/>
      <c r="E153" s="165"/>
      <c r="F153" s="176"/>
      <c r="G153" s="165"/>
      <c r="H153" s="165"/>
      <c r="I153" s="165"/>
      <c r="J153" s="165"/>
      <c r="K153" s="245"/>
      <c r="L153" s="245"/>
      <c r="M153" s="173"/>
      <c r="N153" s="173"/>
      <c r="O153" s="176"/>
      <c r="Q153" s="86"/>
      <c r="R153" s="87"/>
    </row>
    <row r="154" spans="1:19" s="6" customFormat="1" ht="45" customHeight="1">
      <c r="A154" s="120">
        <v>1</v>
      </c>
      <c r="B154" s="121" t="s">
        <v>69</v>
      </c>
      <c r="C154" s="122" t="s">
        <v>40</v>
      </c>
      <c r="D154" s="260">
        <v>86</v>
      </c>
      <c r="E154" s="166"/>
      <c r="F154" s="160">
        <v>86.5</v>
      </c>
      <c r="G154" s="166">
        <v>85</v>
      </c>
      <c r="H154" s="166">
        <v>86</v>
      </c>
      <c r="I154" s="166">
        <v>86.8</v>
      </c>
      <c r="J154" s="166"/>
      <c r="K154" s="245">
        <f t="shared" ref="K154:K159" si="48">I154/D154</f>
        <v>1.0093023255813953</v>
      </c>
      <c r="L154" s="227">
        <f t="shared" ref="L154:L159" si="49">I154/F154</f>
        <v>1.0034682080924855</v>
      </c>
      <c r="M154" s="173"/>
      <c r="N154" s="173" t="s">
        <v>207</v>
      </c>
      <c r="O154" s="176">
        <v>87</v>
      </c>
      <c r="S154" s="11"/>
    </row>
    <row r="155" spans="1:19" s="6" customFormat="1" ht="42" customHeight="1">
      <c r="A155" s="120">
        <v>2</v>
      </c>
      <c r="B155" s="121" t="s">
        <v>155</v>
      </c>
      <c r="C155" s="122" t="s">
        <v>40</v>
      </c>
      <c r="D155" s="290">
        <v>90</v>
      </c>
      <c r="E155" s="167">
        <v>98</v>
      </c>
      <c r="F155" s="150">
        <v>91</v>
      </c>
      <c r="G155" s="167">
        <v>90</v>
      </c>
      <c r="H155" s="167">
        <v>91</v>
      </c>
      <c r="I155" s="290">
        <v>91</v>
      </c>
      <c r="J155" s="167">
        <f>I155</f>
        <v>91</v>
      </c>
      <c r="K155" s="245">
        <f t="shared" si="48"/>
        <v>1.0111111111111111</v>
      </c>
      <c r="L155" s="245">
        <f t="shared" si="49"/>
        <v>1</v>
      </c>
      <c r="M155" s="173">
        <f t="shared" ref="M155" si="50">J155/E155</f>
        <v>0.9285714285714286</v>
      </c>
      <c r="N155" s="173" t="s">
        <v>207</v>
      </c>
      <c r="O155" s="176">
        <v>92</v>
      </c>
      <c r="Q155" s="123"/>
      <c r="R155" s="124"/>
    </row>
    <row r="156" spans="1:19" s="6" customFormat="1" ht="38.25" customHeight="1">
      <c r="A156" s="120">
        <v>3</v>
      </c>
      <c r="B156" s="121" t="s">
        <v>156</v>
      </c>
      <c r="C156" s="122" t="s">
        <v>40</v>
      </c>
      <c r="D156" s="260">
        <v>92.1</v>
      </c>
      <c r="E156" s="166">
        <v>95</v>
      </c>
      <c r="F156" s="150">
        <v>93</v>
      </c>
      <c r="G156" s="166">
        <v>91</v>
      </c>
      <c r="H156" s="260">
        <v>92</v>
      </c>
      <c r="I156" s="260">
        <v>93</v>
      </c>
      <c r="J156" s="290">
        <f>I156</f>
        <v>93</v>
      </c>
      <c r="K156" s="245">
        <f t="shared" si="48"/>
        <v>1.009771986970684</v>
      </c>
      <c r="L156" s="227">
        <f t="shared" si="49"/>
        <v>1</v>
      </c>
      <c r="M156" s="173">
        <f t="shared" ref="M156:M158" si="51">J156/E156</f>
        <v>0.97894736842105268</v>
      </c>
      <c r="N156" s="173" t="s">
        <v>207</v>
      </c>
      <c r="O156" s="176">
        <v>94</v>
      </c>
      <c r="S156" s="11"/>
    </row>
    <row r="157" spans="1:19" s="6" customFormat="1" ht="57" customHeight="1">
      <c r="A157" s="120">
        <v>4</v>
      </c>
      <c r="B157" s="61" t="s">
        <v>134</v>
      </c>
      <c r="C157" s="122" t="s">
        <v>40</v>
      </c>
      <c r="D157" s="209">
        <v>100</v>
      </c>
      <c r="E157" s="208"/>
      <c r="F157" s="150">
        <v>100</v>
      </c>
      <c r="G157" s="208">
        <v>100</v>
      </c>
      <c r="H157" s="208">
        <v>100</v>
      </c>
      <c r="I157" s="208">
        <v>100</v>
      </c>
      <c r="J157" s="208"/>
      <c r="K157" s="245">
        <f t="shared" si="48"/>
        <v>1</v>
      </c>
      <c r="L157" s="245">
        <f t="shared" si="49"/>
        <v>1</v>
      </c>
      <c r="M157" s="173"/>
      <c r="N157" s="173" t="s">
        <v>207</v>
      </c>
      <c r="O157" s="150">
        <v>100</v>
      </c>
      <c r="Q157" s="11"/>
      <c r="R157" s="11"/>
      <c r="S157" s="11"/>
    </row>
    <row r="158" spans="1:19" s="6" customFormat="1" ht="38.25" customHeight="1">
      <c r="A158" s="120">
        <v>5</v>
      </c>
      <c r="B158" s="61" t="s">
        <v>72</v>
      </c>
      <c r="C158" s="122" t="s">
        <v>40</v>
      </c>
      <c r="D158" s="209">
        <v>84.6</v>
      </c>
      <c r="E158" s="208">
        <v>85</v>
      </c>
      <c r="F158" s="150">
        <v>85</v>
      </c>
      <c r="G158" s="208">
        <v>83</v>
      </c>
      <c r="H158" s="209">
        <v>84.6</v>
      </c>
      <c r="I158" s="209">
        <v>88.89</v>
      </c>
      <c r="J158" s="209">
        <f>I158</f>
        <v>88.89</v>
      </c>
      <c r="K158" s="245">
        <f t="shared" si="48"/>
        <v>1.050709219858156</v>
      </c>
      <c r="L158" s="227">
        <f t="shared" si="49"/>
        <v>1.0457647058823529</v>
      </c>
      <c r="M158" s="173">
        <f t="shared" si="51"/>
        <v>1.0457647058823529</v>
      </c>
      <c r="N158" s="173" t="s">
        <v>207</v>
      </c>
      <c r="O158" s="176">
        <v>85</v>
      </c>
      <c r="Q158" s="11"/>
      <c r="R158" s="11"/>
      <c r="S158" s="11"/>
    </row>
    <row r="159" spans="1:19" s="6" customFormat="1" ht="39.75" customHeight="1">
      <c r="A159" s="120">
        <v>6</v>
      </c>
      <c r="B159" s="210" t="s">
        <v>90</v>
      </c>
      <c r="C159" s="122" t="s">
        <v>40</v>
      </c>
      <c r="D159" s="293">
        <v>66.7</v>
      </c>
      <c r="E159" s="211"/>
      <c r="F159" s="150">
        <v>70</v>
      </c>
      <c r="G159" s="211">
        <v>64.28</v>
      </c>
      <c r="H159" s="211">
        <v>66.7</v>
      </c>
      <c r="I159" s="211">
        <v>77.77</v>
      </c>
      <c r="J159" s="211"/>
      <c r="K159" s="245">
        <f t="shared" si="48"/>
        <v>1.1659670164917539</v>
      </c>
      <c r="L159" s="227">
        <f t="shared" si="49"/>
        <v>1.111</v>
      </c>
      <c r="M159" s="173"/>
      <c r="N159" s="173" t="s">
        <v>207</v>
      </c>
      <c r="O159" s="176">
        <v>80</v>
      </c>
      <c r="Q159" s="11"/>
      <c r="R159" s="11"/>
      <c r="S159" s="11"/>
    </row>
    <row r="160" spans="1:19" s="114" customFormat="1" ht="27" customHeight="1">
      <c r="A160" s="202" t="s">
        <v>73</v>
      </c>
      <c r="B160" s="82" t="s">
        <v>162</v>
      </c>
      <c r="C160" s="93"/>
      <c r="D160" s="62"/>
      <c r="E160" s="62"/>
      <c r="F160" s="176"/>
      <c r="G160" s="62"/>
      <c r="H160" s="62"/>
      <c r="I160" s="62"/>
      <c r="J160" s="62"/>
      <c r="K160" s="245"/>
      <c r="L160" s="245"/>
      <c r="M160" s="173"/>
      <c r="N160" s="173"/>
      <c r="O160" s="176"/>
    </row>
    <row r="161" spans="1:22" s="115" customFormat="1" ht="36.6" customHeight="1">
      <c r="A161" s="93">
        <v>1</v>
      </c>
      <c r="B161" s="125" t="s">
        <v>74</v>
      </c>
      <c r="C161" s="93" t="s">
        <v>40</v>
      </c>
      <c r="D161" s="203">
        <v>90</v>
      </c>
      <c r="E161" s="203" t="s">
        <v>177</v>
      </c>
      <c r="F161" s="150" t="s">
        <v>179</v>
      </c>
      <c r="G161" s="203">
        <v>90</v>
      </c>
      <c r="H161" s="203">
        <v>90</v>
      </c>
      <c r="I161" s="203" t="s">
        <v>177</v>
      </c>
      <c r="J161" s="203">
        <v>80</v>
      </c>
      <c r="K161" s="227">
        <f>90/D161</f>
        <v>1</v>
      </c>
      <c r="L161" s="227">
        <f>90/90</f>
        <v>1</v>
      </c>
      <c r="M161" s="173">
        <f>J161/90</f>
        <v>0.88888888888888884</v>
      </c>
      <c r="N161" s="173" t="s">
        <v>207</v>
      </c>
      <c r="O161" s="150" t="s">
        <v>179</v>
      </c>
    </row>
    <row r="162" spans="1:22" s="115" customFormat="1" ht="27" customHeight="1">
      <c r="A162" s="93">
        <v>2</v>
      </c>
      <c r="B162" s="125" t="s">
        <v>97</v>
      </c>
      <c r="C162" s="93" t="s">
        <v>40</v>
      </c>
      <c r="D162" s="203">
        <v>82</v>
      </c>
      <c r="E162" s="203"/>
      <c r="F162" s="150" t="s">
        <v>215</v>
      </c>
      <c r="G162" s="203">
        <v>82.6</v>
      </c>
      <c r="H162" s="203">
        <v>82</v>
      </c>
      <c r="I162" s="203" t="s">
        <v>249</v>
      </c>
      <c r="J162" s="203" t="s">
        <v>235</v>
      </c>
      <c r="K162" s="227">
        <f>82/82</f>
        <v>1</v>
      </c>
      <c r="L162" s="227">
        <f>82/82</f>
        <v>1</v>
      </c>
      <c r="M162" s="173"/>
      <c r="N162" s="173" t="s">
        <v>207</v>
      </c>
      <c r="O162" s="150" t="s">
        <v>249</v>
      </c>
    </row>
    <row r="163" spans="1:22" s="116" customFormat="1" ht="26.25" customHeight="1">
      <c r="A163" s="184"/>
      <c r="B163" s="212" t="s">
        <v>98</v>
      </c>
      <c r="C163" s="184" t="s">
        <v>40</v>
      </c>
      <c r="D163" s="204">
        <v>97</v>
      </c>
      <c r="E163" s="204"/>
      <c r="F163" s="219">
        <v>100</v>
      </c>
      <c r="G163" s="204">
        <v>100</v>
      </c>
      <c r="H163" s="204">
        <v>97</v>
      </c>
      <c r="I163" s="204" t="s">
        <v>177</v>
      </c>
      <c r="J163" s="203">
        <v>100</v>
      </c>
      <c r="K163" s="169">
        <f>90/D163</f>
        <v>0.92783505154639179</v>
      </c>
      <c r="L163" s="169">
        <f>90/100</f>
        <v>0.9</v>
      </c>
      <c r="M163" s="175"/>
      <c r="N163" s="175" t="s">
        <v>207</v>
      </c>
      <c r="O163" s="219" t="s">
        <v>177</v>
      </c>
    </row>
    <row r="164" spans="1:22" s="115" customFormat="1" ht="27" customHeight="1">
      <c r="A164" s="93">
        <v>3</v>
      </c>
      <c r="B164" s="125" t="s">
        <v>96</v>
      </c>
      <c r="C164" s="93" t="s">
        <v>40</v>
      </c>
      <c r="D164" s="203">
        <v>100</v>
      </c>
      <c r="E164" s="203"/>
      <c r="F164" s="150">
        <v>100</v>
      </c>
      <c r="G164" s="203">
        <v>100</v>
      </c>
      <c r="H164" s="203">
        <v>100</v>
      </c>
      <c r="I164" s="203">
        <v>100</v>
      </c>
      <c r="J164" s="203">
        <v>100</v>
      </c>
      <c r="K164" s="245">
        <f t="shared" ref="K164" si="52">I164/D164</f>
        <v>1</v>
      </c>
      <c r="L164" s="245">
        <f t="shared" ref="L164" si="53">I164/F164</f>
        <v>1</v>
      </c>
      <c r="M164" s="173"/>
      <c r="N164" s="173" t="s">
        <v>207</v>
      </c>
      <c r="O164" s="150">
        <v>100</v>
      </c>
    </row>
    <row r="165" spans="1:22" s="115" customFormat="1" ht="43.5" customHeight="1">
      <c r="A165" s="93">
        <v>4</v>
      </c>
      <c r="B165" s="125" t="s">
        <v>99</v>
      </c>
      <c r="C165" s="93" t="s">
        <v>40</v>
      </c>
      <c r="D165" s="203">
        <v>71</v>
      </c>
      <c r="E165" s="203" t="s">
        <v>226</v>
      </c>
      <c r="F165" s="203" t="s">
        <v>214</v>
      </c>
      <c r="G165" s="203">
        <v>70.599999999999994</v>
      </c>
      <c r="H165" s="203">
        <v>71</v>
      </c>
      <c r="I165" s="203" t="s">
        <v>250</v>
      </c>
      <c r="J165" s="203"/>
      <c r="K165" s="245">
        <f>75/71</f>
        <v>1.056338028169014</v>
      </c>
      <c r="L165" s="245">
        <f>75/71</f>
        <v>1.056338028169014</v>
      </c>
      <c r="M165" s="173">
        <f>J165/80</f>
        <v>0</v>
      </c>
      <c r="N165" s="173" t="s">
        <v>207</v>
      </c>
      <c r="O165" s="203">
        <v>75</v>
      </c>
    </row>
    <row r="166" spans="1:22" s="115" customFormat="1" ht="51" customHeight="1">
      <c r="A166" s="93">
        <v>5</v>
      </c>
      <c r="B166" s="125" t="s">
        <v>100</v>
      </c>
      <c r="C166" s="93" t="s">
        <v>40</v>
      </c>
      <c r="D166" s="203">
        <v>82</v>
      </c>
      <c r="E166" s="203"/>
      <c r="F166" s="203" t="s">
        <v>178</v>
      </c>
      <c r="G166" s="203">
        <v>81</v>
      </c>
      <c r="H166" s="203">
        <v>82</v>
      </c>
      <c r="I166" s="203" t="s">
        <v>226</v>
      </c>
      <c r="J166" s="203"/>
      <c r="K166" s="245">
        <f>80/D166</f>
        <v>0.97560975609756095</v>
      </c>
      <c r="L166" s="245">
        <f>80/80</f>
        <v>1</v>
      </c>
      <c r="M166" s="173"/>
      <c r="N166" s="173" t="s">
        <v>207</v>
      </c>
      <c r="O166" s="203">
        <v>85</v>
      </c>
    </row>
    <row r="167" spans="1:22" s="115" customFormat="1" ht="47.25" customHeight="1">
      <c r="A167" s="93">
        <v>6</v>
      </c>
      <c r="B167" s="125" t="s">
        <v>168</v>
      </c>
      <c r="C167" s="93"/>
      <c r="D167" s="303" t="s">
        <v>248</v>
      </c>
      <c r="E167" s="203"/>
      <c r="F167" s="203" t="s">
        <v>181</v>
      </c>
      <c r="G167" s="203" t="s">
        <v>204</v>
      </c>
      <c r="H167" s="203" t="s">
        <v>205</v>
      </c>
      <c r="I167" s="298" t="s">
        <v>181</v>
      </c>
      <c r="J167" s="203" t="s">
        <v>236</v>
      </c>
      <c r="K167" s="245"/>
      <c r="L167" s="245"/>
      <c r="M167" s="205"/>
      <c r="N167" s="205" t="s">
        <v>207</v>
      </c>
      <c r="O167" s="203" t="s">
        <v>181</v>
      </c>
    </row>
    <row r="168" spans="1:22" ht="43.9" customHeight="1">
      <c r="A168" s="26" t="s">
        <v>183</v>
      </c>
      <c r="B168" s="82" t="s">
        <v>184</v>
      </c>
      <c r="C168" s="93"/>
      <c r="D168" s="24"/>
      <c r="E168" s="24"/>
      <c r="F168" s="62"/>
      <c r="G168" s="24"/>
      <c r="H168" s="261"/>
      <c r="I168" s="261"/>
      <c r="J168" s="261"/>
      <c r="K168" s="232"/>
      <c r="L168" s="232"/>
      <c r="M168" s="232"/>
      <c r="N168" s="232"/>
      <c r="O168" s="24"/>
    </row>
    <row r="169" spans="1:22" ht="25.15" customHeight="1">
      <c r="A169" s="120">
        <v>1</v>
      </c>
      <c r="B169" s="61" t="s">
        <v>185</v>
      </c>
      <c r="C169" s="122" t="s">
        <v>186</v>
      </c>
      <c r="D169" s="167">
        <v>1022</v>
      </c>
      <c r="E169" s="167">
        <v>5000</v>
      </c>
      <c r="F169" s="203" t="s">
        <v>187</v>
      </c>
      <c r="G169" s="167">
        <v>937</v>
      </c>
      <c r="H169" s="262">
        <v>1022</v>
      </c>
      <c r="I169" s="262">
        <v>1162</v>
      </c>
      <c r="J169" s="262">
        <f>G169+H169+I169</f>
        <v>3121</v>
      </c>
      <c r="K169" s="245">
        <f>I169/D169</f>
        <v>1.1369863013698631</v>
      </c>
      <c r="L169" s="245">
        <f>I169/1000</f>
        <v>1.1619999999999999</v>
      </c>
      <c r="M169" s="173">
        <f>J169/E169</f>
        <v>0.62419999999999998</v>
      </c>
      <c r="N169" s="173" t="s">
        <v>207</v>
      </c>
      <c r="O169" s="203" t="s">
        <v>251</v>
      </c>
      <c r="U169" s="115"/>
      <c r="V169" s="115"/>
    </row>
    <row r="170" spans="1:22" ht="38.25" customHeight="1">
      <c r="A170" s="233">
        <v>2</v>
      </c>
      <c r="B170" s="234" t="s">
        <v>188</v>
      </c>
      <c r="C170" s="235" t="s">
        <v>40</v>
      </c>
      <c r="D170" s="249"/>
      <c r="E170" s="236"/>
      <c r="F170" s="236" t="s">
        <v>195</v>
      </c>
      <c r="G170" s="62"/>
      <c r="H170" s="249"/>
      <c r="I170" s="266"/>
      <c r="J170" s="266"/>
      <c r="K170" s="270"/>
      <c r="L170" s="287"/>
      <c r="M170" s="287"/>
      <c r="N170" s="254"/>
      <c r="O170" s="236" t="s">
        <v>195</v>
      </c>
    </row>
    <row r="171" spans="1:22" ht="36" customHeight="1">
      <c r="A171" s="235">
        <v>3</v>
      </c>
      <c r="B171" s="234" t="s">
        <v>189</v>
      </c>
      <c r="C171" s="235" t="s">
        <v>40</v>
      </c>
      <c r="D171" s="248">
        <v>0.81</v>
      </c>
      <c r="E171" s="236" t="s">
        <v>227</v>
      </c>
      <c r="F171" s="236" t="s">
        <v>194</v>
      </c>
      <c r="G171" s="248">
        <v>0.75</v>
      </c>
      <c r="H171" s="248">
        <v>0.81</v>
      </c>
      <c r="I171" s="249">
        <v>0.81</v>
      </c>
      <c r="J171" s="248">
        <f>H171</f>
        <v>0.81</v>
      </c>
      <c r="K171" s="205">
        <f>81/75</f>
        <v>1.08</v>
      </c>
      <c r="L171" s="205">
        <f>81/81</f>
        <v>1</v>
      </c>
      <c r="M171" s="173">
        <f>J171/76%</f>
        <v>1.0657894736842106</v>
      </c>
      <c r="N171" s="255" t="s">
        <v>207</v>
      </c>
      <c r="O171" s="236" t="s">
        <v>194</v>
      </c>
    </row>
    <row r="172" spans="1:22" ht="34.5" customHeight="1">
      <c r="A172" s="235">
        <v>4</v>
      </c>
      <c r="B172" s="234" t="s">
        <v>190</v>
      </c>
      <c r="C172" s="235" t="s">
        <v>40</v>
      </c>
      <c r="D172" s="249">
        <v>0.82940000000000003</v>
      </c>
      <c r="E172" s="236" t="s">
        <v>177</v>
      </c>
      <c r="F172" s="236" t="s">
        <v>196</v>
      </c>
      <c r="G172" s="249">
        <v>0.77780000000000005</v>
      </c>
      <c r="H172" s="249">
        <v>0.82940000000000003</v>
      </c>
      <c r="I172" s="249">
        <v>0.91669999999999996</v>
      </c>
      <c r="J172" s="249">
        <f>I172</f>
        <v>0.91669999999999996</v>
      </c>
      <c r="K172" s="245">
        <f>I172/D172</f>
        <v>1.1052568121533637</v>
      </c>
      <c r="L172" s="227">
        <f>I172/86*100</f>
        <v>1.0659302325581395</v>
      </c>
      <c r="M172" s="242">
        <f>J172/90%</f>
        <v>1.0185555555555554</v>
      </c>
      <c r="N172" s="256" t="s">
        <v>208</v>
      </c>
      <c r="O172" s="236" t="s">
        <v>252</v>
      </c>
    </row>
    <row r="173" spans="1:22" ht="35.25" customHeight="1">
      <c r="A173" s="237">
        <v>5</v>
      </c>
      <c r="B173" s="238" t="s">
        <v>191</v>
      </c>
      <c r="C173" s="237" t="s">
        <v>40</v>
      </c>
      <c r="D173" s="240">
        <v>0.46160000000000001</v>
      </c>
      <c r="E173" s="239" t="s">
        <v>180</v>
      </c>
      <c r="F173" s="239" t="s">
        <v>197</v>
      </c>
      <c r="G173" s="240">
        <v>0.37430000000000002</v>
      </c>
      <c r="H173" s="240">
        <v>0.46160000000000001</v>
      </c>
      <c r="I173" s="240">
        <v>0.5423</v>
      </c>
      <c r="J173" s="240">
        <f>I173</f>
        <v>0.5423</v>
      </c>
      <c r="K173" s="241">
        <f>I173/D173</f>
        <v>1.1748266897746966</v>
      </c>
      <c r="L173" s="277">
        <f>I173/50*100</f>
        <v>1.0846</v>
      </c>
      <c r="M173" s="243">
        <f>J173/70%</f>
        <v>0.7747142857142858</v>
      </c>
      <c r="N173" s="243" t="s">
        <v>207</v>
      </c>
      <c r="O173" s="239" t="s">
        <v>253</v>
      </c>
    </row>
    <row r="180" spans="17:22">
      <c r="Q180" s="96"/>
      <c r="R180" s="96"/>
    </row>
    <row r="181" spans="17:22">
      <c r="Q181" s="97"/>
      <c r="R181" s="97"/>
    </row>
    <row r="182" spans="17:22">
      <c r="Q182" s="98"/>
      <c r="R182" s="98"/>
    </row>
    <row r="183" spans="17:22">
      <c r="Q183" s="99"/>
      <c r="R183" s="99"/>
      <c r="S183" s="96"/>
    </row>
    <row r="184" spans="17:22">
      <c r="Q184" s="99"/>
      <c r="R184" s="99"/>
      <c r="S184" s="97"/>
    </row>
    <row r="185" spans="17:22">
      <c r="S185" s="98"/>
    </row>
    <row r="186" spans="17:22">
      <c r="S186" s="99"/>
    </row>
    <row r="187" spans="17:22">
      <c r="S187" s="99"/>
    </row>
    <row r="189" spans="17:22">
      <c r="T189" s="9"/>
      <c r="U189" s="9"/>
      <c r="V189" s="9"/>
    </row>
    <row r="190" spans="17:22">
      <c r="T190" s="9"/>
      <c r="U190" s="9"/>
      <c r="V190" s="9"/>
    </row>
    <row r="191" spans="17:22">
      <c r="T191" s="9"/>
      <c r="U191" s="9"/>
      <c r="V191" s="9"/>
    </row>
    <row r="192" spans="17:22">
      <c r="T192" s="9"/>
      <c r="U192" s="9"/>
      <c r="V192" s="9"/>
    </row>
    <row r="193" spans="2:22">
      <c r="T193" s="9"/>
      <c r="U193" s="9"/>
      <c r="V193" s="9"/>
    </row>
    <row r="197" spans="2:22">
      <c r="Q197" s="6"/>
      <c r="R197" s="6"/>
    </row>
    <row r="200" spans="2:22">
      <c r="Q200" s="6"/>
      <c r="R200" s="6"/>
      <c r="S200" s="6"/>
    </row>
    <row r="205" spans="2:22">
      <c r="Q205" s="6"/>
      <c r="R205" s="6"/>
      <c r="S205" s="6"/>
    </row>
    <row r="206" spans="2:22" s="6" customFormat="1">
      <c r="B206" s="13"/>
      <c r="F206" s="115"/>
      <c r="G206" s="115"/>
      <c r="K206" s="8"/>
      <c r="L206" s="8"/>
      <c r="Q206" s="2"/>
      <c r="R206" s="2"/>
      <c r="S206" s="2"/>
    </row>
    <row r="211" spans="1:19" s="6" customFormat="1">
      <c r="A211" s="2"/>
      <c r="B211" s="12"/>
      <c r="C211" s="2"/>
      <c r="D211" s="2"/>
      <c r="E211" s="2"/>
      <c r="F211" s="114"/>
      <c r="G211" s="114"/>
      <c r="H211" s="2"/>
      <c r="I211" s="2"/>
      <c r="J211" s="2"/>
      <c r="K211" s="100"/>
      <c r="L211" s="100"/>
      <c r="M211" s="2"/>
      <c r="N211" s="2"/>
      <c r="O211" s="2"/>
      <c r="P211" s="2"/>
      <c r="Q211" s="2"/>
      <c r="R211" s="2"/>
      <c r="S211" s="2"/>
    </row>
  </sheetData>
  <mergeCells count="14">
    <mergeCell ref="O94:O96"/>
    <mergeCell ref="A2:O2"/>
    <mergeCell ref="A4:A5"/>
    <mergeCell ref="B4:B5"/>
    <mergeCell ref="C4:C5"/>
    <mergeCell ref="D4:D5"/>
    <mergeCell ref="K4:M4"/>
    <mergeCell ref="O4:O5"/>
    <mergeCell ref="N4:N5"/>
    <mergeCell ref="E4:E5"/>
    <mergeCell ref="F4:F5"/>
    <mergeCell ref="I4:I5"/>
    <mergeCell ref="J4:J5"/>
    <mergeCell ref="F93:F96"/>
  </mergeCells>
  <phoneticPr fontId="34" type="noConversion"/>
  <dataValidations disablePrompts="1" count="1">
    <dataValidation allowBlank="1" showInputMessage="1" showErrorMessage="1" prompt="Tăng so với KH của TU, HĐND tỉnh giao vì bổ sung nguồn NSTW bổ sung có mục tiêu" sqref="E90"/>
  </dataValidations>
  <printOptions horizontalCentered="1"/>
  <pageMargins left="0" right="0" top="0.43307086614173229" bottom="0.27559055118110237" header="0.19685039370078741" footer="0.19685039370078741"/>
  <pageSetup paperSize="9" scale="68" fitToHeight="0" orientation="portrait" r:id="rId1"/>
  <headerFooter differentFirst="1" alignWithMargins="0">
    <oddFooter>&amp;R&amp;"Times New Roman,Regular"&amp;12&amp;P/&amp;N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Chi tieu KTXH</vt:lpstr>
      <vt:lpstr>'Chi tieu KTXH'!Print_Titles</vt:lpstr>
    </vt:vector>
  </TitlesOfParts>
  <Company>So Ke hoach va Dau tu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NTToan</dc:creator>
  <cp:lastModifiedBy>vanthu</cp:lastModifiedBy>
  <cp:lastPrinted>2023-12-06T06:46:56Z</cp:lastPrinted>
  <dcterms:created xsi:type="dcterms:W3CDTF">2012-09-01T04:07:06Z</dcterms:created>
  <dcterms:modified xsi:type="dcterms:W3CDTF">2023-12-06T06:46:57Z</dcterms:modified>
</cp:coreProperties>
</file>